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802" activeTab="4"/>
  </bookViews>
  <sheets>
    <sheet name="TMG-TF-001" sheetId="1" r:id="rId1"/>
    <sheet name="TMG-TF-002" sheetId="2" r:id="rId2"/>
    <sheet name="Buhar Tablosu" sheetId="3" r:id="rId3"/>
    <sheet name="Buhar kaçak hesabı" sheetId="4" r:id="rId4"/>
    <sheet name="Kanal Su Akış" sheetId="5" r:id="rId5"/>
  </sheets>
  <definedNames>
    <definedName name="_xlnm.Print_Area" localSheetId="2">'Buhar Tablosu'!$B$1:$H$110</definedName>
    <definedName name="_xlnm.Print_Area" localSheetId="0">'TMG-TF-001'!$B$1:$P$96</definedName>
    <definedName name="_xlnm.Print_Area" localSheetId="1">'TMG-TF-002'!$C$2:$X$20</definedName>
    <definedName name="_xlnm.Print_Titles" localSheetId="2">'Buhar Tablosu'!$7:$10</definedName>
  </definedNames>
  <calcPr fullCalcOnLoad="1"/>
</workbook>
</file>

<file path=xl/sharedStrings.xml><?xml version="1.0" encoding="utf-8"?>
<sst xmlns="http://schemas.openxmlformats.org/spreadsheetml/2006/main" count="250" uniqueCount="153">
  <si>
    <t>mm</t>
  </si>
  <si>
    <t>Bar</t>
  </si>
  <si>
    <t>m3/kg</t>
  </si>
  <si>
    <t>Saat</t>
  </si>
  <si>
    <t>Ton/yıl</t>
  </si>
  <si>
    <t>kcal/kg</t>
  </si>
  <si>
    <t>KAZAN</t>
  </si>
  <si>
    <t>BRÜLÖR</t>
  </si>
  <si>
    <t>Tipi</t>
  </si>
  <si>
    <t>YAKIT</t>
  </si>
  <si>
    <t>:</t>
  </si>
  <si>
    <t>Tip</t>
  </si>
  <si>
    <t>Üretici</t>
  </si>
  <si>
    <t>)</t>
  </si>
  <si>
    <t>Yakıt Cinsi</t>
  </si>
  <si>
    <t>KONDENS</t>
  </si>
  <si>
    <r>
      <t xml:space="preserve">Buhar kapasitesi </t>
    </r>
    <r>
      <rPr>
        <sz val="11"/>
        <rFont val="Arial"/>
        <family val="2"/>
      </rPr>
      <t>(Ton/h)</t>
    </r>
  </si>
  <si>
    <r>
      <t xml:space="preserve">Isıtma Yüzey Alanı </t>
    </r>
    <r>
      <rPr>
        <sz val="11"/>
        <rFont val="Arial"/>
        <family val="2"/>
      </rPr>
      <t>(m2)</t>
    </r>
  </si>
  <si>
    <r>
      <t xml:space="preserve">İşletme Basıncı </t>
    </r>
    <r>
      <rPr>
        <sz val="11"/>
        <rFont val="Arial"/>
        <family val="2"/>
      </rPr>
      <t>(bar)</t>
    </r>
  </si>
  <si>
    <r>
      <t xml:space="preserve">Kapasitesi </t>
    </r>
    <r>
      <rPr>
        <sz val="11"/>
        <rFont val="Arial"/>
        <family val="2"/>
      </rPr>
      <t>(Litre)</t>
    </r>
  </si>
  <si>
    <r>
      <t xml:space="preserve">Ana Yakıt Tankı Kapasitesi </t>
    </r>
    <r>
      <rPr>
        <sz val="11"/>
        <rFont val="Arial"/>
        <family val="2"/>
      </rPr>
      <t>(m3)</t>
    </r>
  </si>
  <si>
    <r>
      <t xml:space="preserve">Günlük Yakıt Tankı Kapasitesi </t>
    </r>
    <r>
      <rPr>
        <sz val="11"/>
        <rFont val="Arial"/>
        <family val="2"/>
      </rPr>
      <t>(m3)</t>
    </r>
  </si>
  <si>
    <r>
      <t xml:space="preserve">Brülöre Giren Yakıt Sıcaklığı </t>
    </r>
    <r>
      <rPr>
        <sz val="11"/>
        <rFont val="Arial"/>
        <family val="2"/>
      </rPr>
      <t>( C)</t>
    </r>
  </si>
  <si>
    <r>
      <t xml:space="preserve">Besi Suyu Rejenerasyon Tankı Hacmi </t>
    </r>
    <r>
      <rPr>
        <sz val="11"/>
        <rFont val="Arial"/>
        <family val="2"/>
      </rPr>
      <t>(Litre)</t>
    </r>
  </si>
  <si>
    <r>
      <t xml:space="preserve">Kondens Tankı Kapasitesi </t>
    </r>
    <r>
      <rPr>
        <sz val="11"/>
        <rFont val="Arial"/>
        <family val="2"/>
      </rPr>
      <t>(m3)</t>
    </r>
  </si>
  <si>
    <r>
      <t xml:space="preserve">Kondens Geri Dönüş Miktarı </t>
    </r>
    <r>
      <rPr>
        <sz val="11"/>
        <rFont val="Arial"/>
        <family val="2"/>
      </rPr>
      <t>(m3/h)</t>
    </r>
  </si>
  <si>
    <r>
      <t xml:space="preserve">Kondens Geri Dönüş Sıcaklığı </t>
    </r>
    <r>
      <rPr>
        <sz val="11"/>
        <rFont val="Arial"/>
        <family val="2"/>
      </rPr>
      <t>( C)</t>
    </r>
  </si>
  <si>
    <r>
      <t xml:space="preserve">Kondens Tankı Sıcaklığı </t>
    </r>
    <r>
      <rPr>
        <sz val="11"/>
        <rFont val="Arial"/>
        <family val="2"/>
      </rPr>
      <t>( C)</t>
    </r>
  </si>
  <si>
    <r>
      <t xml:space="preserve">Besi Suyu Tankı Kapasitesi </t>
    </r>
    <r>
      <rPr>
        <sz val="11"/>
        <rFont val="Arial"/>
        <family val="2"/>
      </rPr>
      <t>(m3)</t>
    </r>
  </si>
  <si>
    <r>
      <t xml:space="preserve">Besi Suyu Tank Sıcaklığı </t>
    </r>
    <r>
      <rPr>
        <sz val="11"/>
        <rFont val="Arial"/>
        <family val="2"/>
      </rPr>
      <t>( C)</t>
    </r>
  </si>
  <si>
    <r>
      <t xml:space="preserve">Besi Suyu Pompa Debisi </t>
    </r>
    <r>
      <rPr>
        <sz val="11"/>
        <rFont val="Arial"/>
        <family val="2"/>
      </rPr>
      <t>(m3/h)</t>
    </r>
  </si>
  <si>
    <r>
      <t xml:space="preserve">Besi Suyu Pompa Gücü </t>
    </r>
    <r>
      <rPr>
        <sz val="11"/>
        <rFont val="Arial"/>
        <family val="2"/>
      </rPr>
      <t>(kW)</t>
    </r>
  </si>
  <si>
    <r>
      <t xml:space="preserve">Yakıt Pompa Debisi </t>
    </r>
    <r>
      <rPr>
        <sz val="11"/>
        <rFont val="Arial"/>
        <family val="2"/>
      </rPr>
      <t>(m3/h)</t>
    </r>
  </si>
  <si>
    <r>
      <t xml:space="preserve">Yakıt Hattı Basıncı </t>
    </r>
    <r>
      <rPr>
        <sz val="11"/>
        <rFont val="Arial"/>
        <family val="2"/>
      </rPr>
      <t>(bar)</t>
    </r>
  </si>
  <si>
    <r>
      <t xml:space="preserve">Besi Suyu Pompa Çıkış Basıncı </t>
    </r>
    <r>
      <rPr>
        <sz val="11"/>
        <rFont val="Arial"/>
        <family val="2"/>
      </rPr>
      <t>(bar)</t>
    </r>
  </si>
  <si>
    <r>
      <t xml:space="preserve">Kondens Pompa Debisi </t>
    </r>
    <r>
      <rPr>
        <sz val="11"/>
        <rFont val="Arial"/>
        <family val="2"/>
      </rPr>
      <t>(m3/h)</t>
    </r>
  </si>
  <si>
    <r>
      <t xml:space="preserve">Kondens Pompa Gücü </t>
    </r>
    <r>
      <rPr>
        <sz val="11"/>
        <rFont val="Arial"/>
        <family val="2"/>
      </rPr>
      <t>(kW)</t>
    </r>
  </si>
  <si>
    <t>(</t>
  </si>
  <si>
    <r>
      <t xml:space="preserve">Segonder Hava Fanı Debisi </t>
    </r>
    <r>
      <rPr>
        <sz val="11"/>
        <rFont val="Arial"/>
        <family val="2"/>
      </rPr>
      <t>(nm3/h)</t>
    </r>
  </si>
  <si>
    <t>İŞLETME BİLGİLERİ</t>
  </si>
  <si>
    <t>ADI</t>
  </si>
  <si>
    <t>ADRESİ</t>
  </si>
  <si>
    <t>SORUMLU KİŞİ ADI</t>
  </si>
  <si>
    <t>SORUMLU KİŞİ GÖREVİ</t>
  </si>
  <si>
    <t>KAZAN    DAİRESİ      BİLGİ     FORMU</t>
  </si>
  <si>
    <t>AÇIKLAMALAR</t>
  </si>
  <si>
    <r>
      <t xml:space="preserve">Rejenerasyon Tankı Besleme Kapasitesi </t>
    </r>
    <r>
      <rPr>
        <sz val="11"/>
        <rFont val="Arial"/>
        <family val="2"/>
      </rPr>
      <t>(m3)</t>
    </r>
  </si>
  <si>
    <t>YÜZEY BLÖF SİSTEMİ</t>
  </si>
  <si>
    <r>
      <t xml:space="preserve">Yüzey Blöf Vana Debisi </t>
    </r>
    <r>
      <rPr>
        <sz val="11"/>
        <rFont val="Arial"/>
        <family val="2"/>
      </rPr>
      <t>(m3/h)</t>
    </r>
  </si>
  <si>
    <t>Yüzey Blöf Sistemi Üreticisi</t>
  </si>
  <si>
    <t>İletkenlik Kontrolörü Tipi ve Üreticisi</t>
  </si>
  <si>
    <t>İletkenlik Elektrodu Tipi ve Üreticisi</t>
  </si>
  <si>
    <t>Yüzey Blöf Vana Tipi ve Üreticisi</t>
  </si>
  <si>
    <r>
      <t xml:space="preserve">Eşanjör Tipi </t>
    </r>
    <r>
      <rPr>
        <sz val="11"/>
        <rFont val="Arial"/>
        <family val="2"/>
      </rPr>
      <t>(Borulu veya Plakalı)</t>
    </r>
  </si>
  <si>
    <t>Kondens Top Tipi ve Üreticisi</t>
  </si>
  <si>
    <t>DİP BLÖF SİSTEMİ</t>
  </si>
  <si>
    <r>
      <t xml:space="preserve">Dip Blöf Sisitemi </t>
    </r>
    <r>
      <rPr>
        <sz val="11"/>
        <rFont val="Arial"/>
        <family val="2"/>
      </rPr>
      <t>(Otomatik veya Manuel)</t>
    </r>
  </si>
  <si>
    <t>Dip Blöf Vana Tipi ve Üreticisi</t>
  </si>
  <si>
    <r>
      <t xml:space="preserve">Blöf Süresi </t>
    </r>
    <r>
      <rPr>
        <sz val="11"/>
        <rFont val="Arial"/>
        <family val="2"/>
      </rPr>
      <t>(sn)</t>
    </r>
  </si>
  <si>
    <r>
      <t xml:space="preserve">Blöf Yapma Sıklığı </t>
    </r>
    <r>
      <rPr>
        <sz val="11"/>
        <rFont val="Arial"/>
        <family val="2"/>
      </rPr>
      <t>(Ad)</t>
    </r>
  </si>
  <si>
    <r>
      <t xml:space="preserve">Dip Blöf Vana ve Hat Çapı </t>
    </r>
    <r>
      <rPr>
        <sz val="11"/>
        <rFont val="Arial"/>
        <family val="2"/>
      </rPr>
      <t>(mm)</t>
    </r>
  </si>
  <si>
    <t>KAZAN BACASI</t>
  </si>
  <si>
    <t>Kazan Baca Malzemesi</t>
  </si>
  <si>
    <r>
      <t xml:space="preserve">Baca çapı </t>
    </r>
    <r>
      <rPr>
        <sz val="12"/>
        <rFont val="Arial"/>
        <family val="2"/>
      </rPr>
      <t>(mm)</t>
    </r>
  </si>
  <si>
    <r>
      <t xml:space="preserve">Baca Yüksekliği </t>
    </r>
    <r>
      <rPr>
        <sz val="12"/>
        <rFont val="Arial"/>
        <family val="2"/>
      </rPr>
      <t>(mt)</t>
    </r>
  </si>
  <si>
    <r>
      <t xml:space="preserve">Bacanın en yakın çatıdan yüksekliği </t>
    </r>
    <r>
      <rPr>
        <sz val="12"/>
        <rFont val="Arial"/>
        <family val="2"/>
      </rPr>
      <t>(mt)</t>
    </r>
  </si>
  <si>
    <r>
      <t>Fan Sayısı</t>
    </r>
    <r>
      <rPr>
        <sz val="11"/>
        <rFont val="Arial"/>
        <family val="2"/>
      </rPr>
      <t xml:space="preserve"> (Ad):</t>
    </r>
  </si>
  <si>
    <r>
      <t>Brülör Sayısı</t>
    </r>
    <r>
      <rPr>
        <sz val="11"/>
        <rFont val="Arial"/>
        <family val="2"/>
      </rPr>
      <t xml:space="preserve"> (Ad):</t>
    </r>
  </si>
  <si>
    <r>
      <t xml:space="preserve">Günlük Yakıt Tankı Yakıt Sıcaklığı </t>
    </r>
    <r>
      <rPr>
        <sz val="11"/>
        <rFont val="Arial"/>
        <family val="2"/>
      </rPr>
      <t>( C)</t>
    </r>
  </si>
  <si>
    <r>
      <t xml:space="preserve">Yakıt Pompası Gücü </t>
    </r>
    <r>
      <rPr>
        <sz val="11"/>
        <rFont val="Arial"/>
        <family val="2"/>
      </rPr>
      <t>(kW)</t>
    </r>
  </si>
  <si>
    <t>Yakıt/Hava Kontrol</t>
  </si>
  <si>
    <t>On/Off</t>
  </si>
  <si>
    <t>Otomatik</t>
  </si>
  <si>
    <t>Yakıt/Hava  Otomatik Kontrol Ünitesi</t>
  </si>
  <si>
    <t>Üretici:</t>
  </si>
  <si>
    <t xml:space="preserve"> REJENERASYON (BESİ SUYU) ÜNİTESİ</t>
  </si>
  <si>
    <t>Tank Sayısı (Ad):</t>
  </si>
  <si>
    <r>
      <t xml:space="preserve">Tuz Tankı Hacmi </t>
    </r>
    <r>
      <rPr>
        <sz val="11"/>
        <rFont val="Arial"/>
        <family val="2"/>
      </rPr>
      <t>(Litre)</t>
    </r>
  </si>
  <si>
    <t>Tuz Miktarı (kg/cycle):</t>
  </si>
  <si>
    <t>KAZAN BESİ SUYU (DEGAZÖR)</t>
  </si>
  <si>
    <t>Kazan Su Seviye Kontrolu</t>
  </si>
  <si>
    <t>Seviye Kontrol Ünitesi Üreticisi ve Tipi</t>
  </si>
  <si>
    <t>Seviye Kontrol Vanası Üreticisi ve Tipi</t>
  </si>
  <si>
    <t>Baca Gazı Arıtma Sistemi Varmı/Varsa Tipi</t>
  </si>
  <si>
    <t>HAM SU</t>
  </si>
  <si>
    <t>YUMUŞAK SU</t>
  </si>
  <si>
    <t>KONDENS TANKI</t>
  </si>
  <si>
    <t>KONDENS DÖNÜŞ</t>
  </si>
  <si>
    <t>DEGAZÖR</t>
  </si>
  <si>
    <t>KAZAN 1</t>
  </si>
  <si>
    <t>KAZAN 2</t>
  </si>
  <si>
    <t>KAZAN 3</t>
  </si>
  <si>
    <t>KAZAN 4</t>
  </si>
  <si>
    <t>KAZAN 5</t>
  </si>
  <si>
    <t>KAZAN 6</t>
  </si>
  <si>
    <t>KAZAN 7</t>
  </si>
  <si>
    <t>pH</t>
  </si>
  <si>
    <t>Ca Sertliği</t>
  </si>
  <si>
    <t>p-Alkanite</t>
  </si>
  <si>
    <t>m-Alkanite</t>
  </si>
  <si>
    <t>İletkenlik</t>
  </si>
  <si>
    <t>Cl</t>
  </si>
  <si>
    <t>ppm</t>
  </si>
  <si>
    <t xml:space="preserve">Kazan </t>
  </si>
  <si>
    <t>Kimyasalı 1</t>
  </si>
  <si>
    <t>Kimyasalı 2</t>
  </si>
  <si>
    <t>Top. Sertlik</t>
  </si>
  <si>
    <t>Top. Demir</t>
  </si>
  <si>
    <t>BUHAR KAZANI SİSTEMİNDEKİ SU ÖZELLİKLERİ</t>
  </si>
  <si>
    <r>
      <t>m</t>
    </r>
    <r>
      <rPr>
        <sz val="18"/>
        <rFont val="Arial"/>
        <family val="2"/>
      </rPr>
      <t>S/cm</t>
    </r>
  </si>
  <si>
    <r>
      <t>SiO</t>
    </r>
    <r>
      <rPr>
        <sz val="10"/>
        <rFont val="Arial"/>
        <family val="2"/>
      </rPr>
      <t>2</t>
    </r>
  </si>
  <si>
    <r>
      <t>CaCO</t>
    </r>
    <r>
      <rPr>
        <sz val="10"/>
        <rFont val="Arial"/>
        <family val="2"/>
      </rPr>
      <t>3</t>
    </r>
  </si>
  <si>
    <t>BUHAR TABLOSU</t>
  </si>
  <si>
    <t>ÖZGÜL ENTALPİ</t>
  </si>
  <si>
    <t>Özgül</t>
  </si>
  <si>
    <t>Gösterge</t>
  </si>
  <si>
    <t xml:space="preserve">Mutlak </t>
  </si>
  <si>
    <t>Sıcaklık</t>
  </si>
  <si>
    <t>Su</t>
  </si>
  <si>
    <t>Buharlaşma</t>
  </si>
  <si>
    <t>Buhar</t>
  </si>
  <si>
    <t>Basıncı</t>
  </si>
  <si>
    <t>Basınç</t>
  </si>
  <si>
    <t>C</t>
  </si>
  <si>
    <t>(hf)</t>
  </si>
  <si>
    <t>(hfg)</t>
  </si>
  <si>
    <t>(hg)</t>
  </si>
  <si>
    <t>Hacmi</t>
  </si>
  <si>
    <t>bar</t>
  </si>
  <si>
    <r>
      <t xml:space="preserve">Segonder Hava Fanı Motor Gücü </t>
    </r>
    <r>
      <rPr>
        <sz val="11"/>
        <rFont val="Arial"/>
        <family val="2"/>
      </rPr>
      <t>(kW)</t>
    </r>
  </si>
  <si>
    <r>
      <t xml:space="preserve">Primer Hava Fanı Gücü </t>
    </r>
    <r>
      <rPr>
        <sz val="11"/>
        <rFont val="Arial"/>
        <family val="2"/>
      </rPr>
      <t>(kW)</t>
    </r>
  </si>
  <si>
    <r>
      <t xml:space="preserve">Yıllık Yakıt Tüketimi </t>
    </r>
    <r>
      <rPr>
        <sz val="11"/>
        <rFont val="Arial"/>
        <family val="2"/>
      </rPr>
      <t>(m3 / ton)</t>
    </r>
  </si>
  <si>
    <t xml:space="preserve">Baca Gazı Sıcaklığı ( C ) </t>
  </si>
  <si>
    <r>
      <t xml:space="preserve">Günlük Yakıt Tüketimi </t>
    </r>
    <r>
      <rPr>
        <sz val="11"/>
        <rFont val="Arial"/>
        <family val="2"/>
      </rPr>
      <t>(m3 / ton)</t>
    </r>
  </si>
  <si>
    <r>
      <t xml:space="preserve">Isıtma kapasitesi </t>
    </r>
    <r>
      <rPr>
        <sz val="11"/>
        <rFont val="Arial"/>
        <family val="2"/>
      </rPr>
      <t>(kCal/h)</t>
    </r>
  </si>
  <si>
    <t>Tamga Endüstriyel Kontrol Sistemleri</t>
  </si>
  <si>
    <t>Tel  : (0322) 458.00.18     E-mail    : tamga@tamga.com.tr</t>
  </si>
  <si>
    <t>Fax : (0322) 458.02.06     Web      : www.tamga.com.tr</t>
  </si>
  <si>
    <t>kg/h</t>
  </si>
  <si>
    <t>BUHAR KAÇAK HESABI</t>
  </si>
  <si>
    <t>DELİK ÇAPI</t>
  </si>
  <si>
    <t>BASINÇ</t>
  </si>
  <si>
    <t>KAÇAK MİKTARI</t>
  </si>
  <si>
    <t>YILLIK SÜRE</t>
  </si>
  <si>
    <t>YILLIK KAÇAK</t>
  </si>
  <si>
    <t>DİKDÖRTGEN KANAL SU AKIŞ HESAPLAMASI.V1.</t>
  </si>
  <si>
    <t>Kanal eni</t>
  </si>
  <si>
    <t>inch</t>
  </si>
  <si>
    <t>Kanal su yüksekliği</t>
  </si>
  <si>
    <t>AKIŞ:</t>
  </si>
  <si>
    <t>litre/dakika</t>
  </si>
  <si>
    <t>gpm</t>
  </si>
  <si>
    <t>m3/h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</si>
</sst>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0.00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"/>
  </numFmts>
  <fonts count="2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color indexed="63"/>
      <name val="Arial"/>
      <family val="2"/>
    </font>
    <font>
      <b/>
      <sz val="18"/>
      <color indexed="63"/>
      <name val="Arial"/>
      <family val="2"/>
    </font>
    <font>
      <sz val="24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12"/>
      <name val="Arial Tur"/>
      <family val="2"/>
    </font>
    <font>
      <b/>
      <sz val="12"/>
      <color indexed="10"/>
      <name val="Arial Tur"/>
      <family val="2"/>
    </font>
    <font>
      <b/>
      <sz val="11"/>
      <color indexed="10"/>
      <name val="Arial Tur"/>
      <family val="2"/>
    </font>
    <font>
      <sz val="11"/>
      <name val="Arial Tur"/>
      <family val="2"/>
    </font>
    <font>
      <b/>
      <sz val="22"/>
      <color indexed="10"/>
      <name val="Arial Tur"/>
      <family val="2"/>
    </font>
    <font>
      <b/>
      <sz val="11"/>
      <name val="Arial Tur"/>
      <family val="2"/>
    </font>
    <font>
      <u val="single"/>
      <sz val="11"/>
      <color indexed="12"/>
      <name val="Arial Tur"/>
      <family val="2"/>
    </font>
    <font>
      <u val="single"/>
      <sz val="6"/>
      <color indexed="12"/>
      <name val="Arial Tur"/>
      <family val="0"/>
    </font>
    <font>
      <b/>
      <sz val="18"/>
      <color indexed="10"/>
      <name val="Times New Roman TUR"/>
      <family val="1"/>
    </font>
    <font>
      <b/>
      <sz val="22"/>
      <color indexed="10"/>
      <name val="Times New Roman TUR"/>
      <family val="1"/>
    </font>
    <font>
      <b/>
      <sz val="14"/>
      <color indexed="12"/>
      <name val="Times New Roman TUR"/>
      <family val="1"/>
    </font>
    <font>
      <sz val="12"/>
      <color indexed="12"/>
      <name val="Times New Roman TUR"/>
      <family val="1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 applyProtection="1">
      <alignment/>
      <protection hidden="1"/>
    </xf>
    <xf numFmtId="0" fontId="22" fillId="0" borderId="6" xfId="0" applyNumberFormat="1" applyFont="1" applyBorder="1" applyAlignment="1" applyProtection="1">
      <alignment/>
      <protection hidden="1"/>
    </xf>
    <xf numFmtId="0" fontId="23" fillId="0" borderId="6" xfId="0" applyNumberFormat="1" applyFon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24" fillId="0" borderId="9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25" fillId="0" borderId="9" xfId="0" applyNumberFormat="1" applyFont="1" applyBorder="1" applyAlignment="1" applyProtection="1">
      <alignment/>
      <protection hidden="1"/>
    </xf>
    <xf numFmtId="0" fontId="25" fillId="0" borderId="11" xfId="0" applyNumberFormat="1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9" xfId="0" applyBorder="1" applyAlignment="1" applyProtection="1">
      <alignment/>
      <protection hidden="1"/>
    </xf>
    <xf numFmtId="0" fontId="26" fillId="0" borderId="0" xfId="0" applyFont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27" fillId="0" borderId="1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173" fontId="28" fillId="0" borderId="1" xfId="0" applyNumberFormat="1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5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16" fillId="2" borderId="4" xfId="0" applyFont="1" applyFill="1" applyBorder="1" applyAlignment="1" applyProtection="1">
      <alignment/>
      <protection/>
    </xf>
    <xf numFmtId="0" fontId="16" fillId="2" borderId="13" xfId="0" applyFont="1" applyFill="1" applyBorder="1" applyAlignment="1" applyProtection="1">
      <alignment horizontal="centerContinuous"/>
      <protection/>
    </xf>
    <xf numFmtId="0" fontId="16" fillId="2" borderId="14" xfId="0" applyFont="1" applyFill="1" applyBorder="1" applyAlignment="1" applyProtection="1">
      <alignment horizontal="centerContinuous"/>
      <protection/>
    </xf>
    <xf numFmtId="0" fontId="16" fillId="2" borderId="15" xfId="0" applyFont="1" applyFill="1" applyBorder="1" applyAlignment="1" applyProtection="1">
      <alignment horizontal="centerContinuous"/>
      <protection/>
    </xf>
    <xf numFmtId="0" fontId="16" fillId="2" borderId="4" xfId="0" applyFont="1" applyFill="1" applyBorder="1" applyAlignment="1" applyProtection="1">
      <alignment horizontal="center"/>
      <protection/>
    </xf>
    <xf numFmtId="0" fontId="16" fillId="2" borderId="5" xfId="0" applyFont="1" applyFill="1" applyBorder="1" applyAlignment="1" applyProtection="1">
      <alignment horizontal="center"/>
      <protection/>
    </xf>
    <xf numFmtId="0" fontId="16" fillId="2" borderId="3" xfId="0" applyFont="1" applyFill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2" fontId="17" fillId="0" borderId="1" xfId="0" applyNumberFormat="1" applyFont="1" applyBorder="1" applyAlignment="1" applyProtection="1">
      <alignment horizontal="center"/>
      <protection/>
    </xf>
    <xf numFmtId="167" fontId="17" fillId="0" borderId="1" xfId="0" applyNumberFormat="1" applyFont="1" applyBorder="1" applyAlignment="1" applyProtection="1">
      <alignment horizontal="center"/>
      <protection/>
    </xf>
    <xf numFmtId="180" fontId="17" fillId="0" borderId="1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Alignment="1" applyProtection="1">
      <alignment/>
      <protection/>
    </xf>
    <xf numFmtId="18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2" fontId="17" fillId="0" borderId="0" xfId="0" applyNumberFormat="1" applyFont="1" applyBorder="1" applyAlignment="1" applyProtection="1">
      <alignment horizontal="center"/>
      <protection/>
    </xf>
    <xf numFmtId="167" fontId="17" fillId="0" borderId="0" xfId="0" applyNumberFormat="1" applyFont="1" applyBorder="1" applyAlignment="1" applyProtection="1">
      <alignment horizontal="center"/>
      <protection/>
    </xf>
    <xf numFmtId="0" fontId="20" fillId="0" borderId="0" xfId="17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6" fillId="0" borderId="1" xfId="0" applyFont="1" applyBorder="1" applyAlignment="1" applyProtection="1">
      <alignment horizontal="right"/>
      <protection hidden="1"/>
    </xf>
    <xf numFmtId="3" fontId="26" fillId="4" borderId="1" xfId="0" applyNumberFormat="1" applyFont="1" applyFill="1" applyBorder="1" applyAlignment="1" applyProtection="1">
      <alignment/>
      <protection locked="0"/>
    </xf>
    <xf numFmtId="1" fontId="26" fillId="0" borderId="10" xfId="0" applyNumberFormat="1" applyFont="1" applyBorder="1" applyAlignment="1" applyProtection="1">
      <alignment/>
      <protection hidden="1"/>
    </xf>
    <xf numFmtId="2" fontId="26" fillId="4" borderId="1" xfId="0" applyNumberFormat="1" applyFont="1" applyFill="1" applyBorder="1" applyAlignment="1" applyProtection="1">
      <alignment/>
      <protection hidden="1"/>
    </xf>
    <xf numFmtId="0" fontId="26" fillId="0" borderId="13" xfId="0" applyFont="1" applyBorder="1" applyAlignment="1" applyProtection="1">
      <alignment horizontal="right"/>
      <protection hidden="1"/>
    </xf>
    <xf numFmtId="3" fontId="26" fillId="0" borderId="1" xfId="0" applyNumberFormat="1" applyFont="1" applyBorder="1" applyAlignment="1" applyProtection="1">
      <alignment/>
      <protection hidden="1"/>
    </xf>
    <xf numFmtId="173" fontId="26" fillId="0" borderId="1" xfId="0" applyNumberFormat="1" applyFont="1" applyBorder="1" applyAlignment="1" applyProtection="1">
      <alignment/>
      <protection hidden="1"/>
    </xf>
    <xf numFmtId="174" fontId="26" fillId="0" borderId="1" xfId="0" applyNumberFormat="1" applyFont="1" applyBorder="1" applyAlignment="1" applyProtection="1">
      <alignment/>
      <protection hidden="1"/>
    </xf>
    <xf numFmtId="1" fontId="26" fillId="0" borderId="0" xfId="0" applyNumberFormat="1" applyFont="1" applyFill="1" applyBorder="1" applyAlignment="1" applyProtection="1">
      <alignment/>
      <protection hidden="1"/>
    </xf>
    <xf numFmtId="0" fontId="8" fillId="2" borderId="16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409575</xdr:colOff>
      <xdr:row>9</xdr:row>
      <xdr:rowOff>152400</xdr:rowOff>
    </xdr:from>
    <xdr:to>
      <xdr:col>37</xdr:col>
      <xdr:colOff>381000</xdr:colOff>
      <xdr:row>13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2809875"/>
          <a:ext cx="2409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2371725</xdr:colOff>
      <xdr:row>3</xdr:row>
      <xdr:rowOff>200025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3336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85725</xdr:rowOff>
    </xdr:from>
    <xdr:to>
      <xdr:col>12</xdr:col>
      <xdr:colOff>1619250</xdr:colOff>
      <xdr:row>5</xdr:row>
      <xdr:rowOff>228600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76225"/>
          <a:ext cx="27241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161925</xdr:rowOff>
    </xdr:from>
    <xdr:to>
      <xdr:col>7</xdr:col>
      <xdr:colOff>390525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323850"/>
          <a:ext cx="1619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4</xdr:row>
      <xdr:rowOff>0</xdr:rowOff>
    </xdr:from>
    <xdr:to>
      <xdr:col>6</xdr:col>
      <xdr:colOff>1362075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828675"/>
          <a:ext cx="1685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91"/>
  <sheetViews>
    <sheetView showGridLines="0" zoomScale="75" zoomScaleNormal="75" zoomScaleSheetLayoutView="75" workbookViewId="0" topLeftCell="A1">
      <selection activeCell="K7" sqref="K7"/>
    </sheetView>
  </sheetViews>
  <sheetFormatPr defaultColWidth="9.140625" defaultRowHeight="23.25" customHeight="1"/>
  <cols>
    <col min="1" max="1" width="2.28125" style="1" customWidth="1"/>
    <col min="2" max="2" width="60.8515625" style="1" bestFit="1" customWidth="1"/>
    <col min="3" max="3" width="1.8515625" style="1" bestFit="1" customWidth="1"/>
    <col min="4" max="4" width="1.7109375" style="1" customWidth="1"/>
    <col min="5" max="5" width="2.57421875" style="1" customWidth="1"/>
    <col min="6" max="6" width="1.7109375" style="1" customWidth="1"/>
    <col min="7" max="7" width="12.421875" style="1" customWidth="1"/>
    <col min="8" max="8" width="4.8515625" style="1" bestFit="1" customWidth="1"/>
    <col min="9" max="9" width="7.140625" style="1" customWidth="1"/>
    <col min="10" max="10" width="4.00390625" style="1" customWidth="1"/>
    <col min="11" max="11" width="2.00390625" style="1" bestFit="1" customWidth="1"/>
    <col min="12" max="12" width="2.57421875" style="1" customWidth="1"/>
    <col min="13" max="13" width="2.00390625" style="1" bestFit="1" customWidth="1"/>
    <col min="14" max="14" width="15.421875" style="1" customWidth="1"/>
    <col min="15" max="15" width="3.57421875" style="1" customWidth="1"/>
    <col min="16" max="16" width="8.140625" style="1" customWidth="1"/>
    <col min="17" max="17" width="2.8515625" style="1" customWidth="1"/>
    <col min="18" max="18" width="2.00390625" style="1" bestFit="1" customWidth="1"/>
    <col min="19" max="19" width="6.8515625" style="1" bestFit="1" customWidth="1"/>
    <col min="20" max="20" width="7.140625" style="1" customWidth="1"/>
    <col min="21" max="21" width="2.57421875" style="1" bestFit="1" customWidth="1"/>
    <col min="22" max="27" width="7.140625" style="1" customWidth="1"/>
    <col min="28" max="16384" width="9.140625" style="1" customWidth="1"/>
  </cols>
  <sheetData>
    <row r="4" ht="23.25" customHeight="1" thickBot="1"/>
    <row r="5" spans="2:14" ht="23.25" customHeight="1" thickBot="1">
      <c r="B5" s="78" t="s">
        <v>44</v>
      </c>
      <c r="C5" s="79"/>
      <c r="D5" s="79"/>
      <c r="E5" s="79"/>
      <c r="F5" s="79"/>
      <c r="G5" s="80"/>
      <c r="N5"/>
    </row>
    <row r="7" spans="4:19" ht="23.25" customHeight="1">
      <c r="D7" s="5"/>
      <c r="E7" s="5"/>
      <c r="Q7" s="85"/>
      <c r="R7" s="85"/>
      <c r="S7" s="85"/>
    </row>
    <row r="8" ht="23.25" customHeight="1">
      <c r="B8" s="10" t="s">
        <v>39</v>
      </c>
    </row>
    <row r="9" spans="2:16" ht="23.25" customHeight="1">
      <c r="B9" s="3" t="s">
        <v>40</v>
      </c>
      <c r="C9" s="1" t="s">
        <v>10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2:16" ht="23.25" customHeight="1">
      <c r="B10" s="3" t="s">
        <v>41</v>
      </c>
      <c r="C10" s="1" t="s">
        <v>10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2:16" ht="23.25" customHeight="1">
      <c r="B11" s="3" t="s">
        <v>42</v>
      </c>
      <c r="C11" s="1" t="s">
        <v>10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</row>
    <row r="12" spans="2:16" ht="23.25" customHeight="1">
      <c r="B12" s="3" t="s">
        <v>43</v>
      </c>
      <c r="C12" s="1" t="s">
        <v>10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2:19" ht="23.25" customHeight="1">
      <c r="B13" s="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ht="23.25" customHeight="1">
      <c r="B14" s="10" t="s">
        <v>6</v>
      </c>
    </row>
    <row r="15" spans="2:16" ht="23.25" customHeight="1">
      <c r="B15" s="2" t="s">
        <v>12</v>
      </c>
      <c r="C15" s="1" t="s">
        <v>10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</row>
    <row r="16" spans="2:16" ht="23.25" customHeight="1">
      <c r="B16" s="2" t="s">
        <v>11</v>
      </c>
      <c r="C16" s="1" t="s">
        <v>10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</row>
    <row r="17" spans="2:9" ht="23.25" customHeight="1">
      <c r="B17" s="2" t="s">
        <v>16</v>
      </c>
      <c r="C17" s="1" t="s">
        <v>10</v>
      </c>
      <c r="D17" s="82"/>
      <c r="E17" s="82"/>
      <c r="F17" s="82"/>
      <c r="G17" s="82"/>
      <c r="H17" s="82"/>
      <c r="I17" s="82"/>
    </row>
    <row r="18" spans="2:9" ht="23.25" customHeight="1">
      <c r="B18" s="2" t="s">
        <v>134</v>
      </c>
      <c r="C18" s="1" t="s">
        <v>10</v>
      </c>
      <c r="D18" s="11"/>
      <c r="E18" s="11"/>
      <c r="F18" s="11"/>
      <c r="G18" s="11"/>
      <c r="H18" s="11"/>
      <c r="I18" s="11"/>
    </row>
    <row r="19" spans="2:9" ht="23.25" customHeight="1">
      <c r="B19" s="2" t="s">
        <v>17</v>
      </c>
      <c r="C19" s="1" t="s">
        <v>10</v>
      </c>
      <c r="D19" s="82"/>
      <c r="E19" s="82"/>
      <c r="F19" s="82"/>
      <c r="G19" s="82"/>
      <c r="H19" s="82"/>
      <c r="I19" s="82"/>
    </row>
    <row r="20" spans="2:9" ht="23.25" customHeight="1">
      <c r="B20" s="2" t="s">
        <v>18</v>
      </c>
      <c r="C20" s="1" t="s">
        <v>10</v>
      </c>
      <c r="D20" s="82"/>
      <c r="E20" s="82"/>
      <c r="F20" s="82"/>
      <c r="G20" s="82"/>
      <c r="H20" s="82"/>
      <c r="I20" s="82"/>
    </row>
    <row r="21" spans="2:16" ht="23.25" customHeight="1">
      <c r="B21" s="3" t="s">
        <v>38</v>
      </c>
      <c r="C21" s="1" t="s">
        <v>10</v>
      </c>
      <c r="D21" s="82"/>
      <c r="E21" s="82"/>
      <c r="F21" s="82"/>
      <c r="G21" s="82"/>
      <c r="H21" s="82"/>
      <c r="I21" s="82"/>
      <c r="N21" s="2" t="s">
        <v>66</v>
      </c>
      <c r="O21" s="82"/>
      <c r="P21" s="82"/>
    </row>
    <row r="22" spans="2:14" ht="23.25" customHeight="1">
      <c r="B22" s="3" t="s">
        <v>129</v>
      </c>
      <c r="C22" s="1" t="s">
        <v>10</v>
      </c>
      <c r="D22" s="82"/>
      <c r="E22" s="82"/>
      <c r="F22" s="82"/>
      <c r="G22" s="82"/>
      <c r="H22" s="82"/>
      <c r="I22" s="82"/>
      <c r="N22" s="2"/>
    </row>
    <row r="23" spans="2:16" ht="23.25" customHeight="1">
      <c r="B23" s="3" t="s">
        <v>130</v>
      </c>
      <c r="C23" s="1" t="s">
        <v>10</v>
      </c>
      <c r="D23" s="82"/>
      <c r="E23" s="82"/>
      <c r="F23" s="82"/>
      <c r="G23" s="82"/>
      <c r="H23" s="82"/>
      <c r="I23" s="82"/>
      <c r="N23" s="2" t="s">
        <v>66</v>
      </c>
      <c r="O23" s="82"/>
      <c r="P23" s="82"/>
    </row>
    <row r="25" ht="23.25" customHeight="1">
      <c r="B25" s="10" t="s">
        <v>7</v>
      </c>
    </row>
    <row r="26" spans="2:16" ht="23.25" customHeight="1">
      <c r="B26" s="2" t="s">
        <v>12</v>
      </c>
      <c r="C26" s="1" t="s">
        <v>10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</row>
    <row r="27" spans="2:16" ht="23.25" customHeight="1">
      <c r="B27" s="2" t="s">
        <v>8</v>
      </c>
      <c r="C27" s="1" t="s">
        <v>10</v>
      </c>
      <c r="D27" s="82"/>
      <c r="E27" s="82"/>
      <c r="F27" s="82"/>
      <c r="G27" s="82"/>
      <c r="H27" s="82"/>
      <c r="I27" s="82"/>
      <c r="N27" s="2" t="s">
        <v>67</v>
      </c>
      <c r="O27" s="82"/>
      <c r="P27" s="82"/>
    </row>
    <row r="28" spans="2:9" ht="23.25" customHeight="1">
      <c r="B28" s="2" t="s">
        <v>19</v>
      </c>
      <c r="C28" s="1" t="s">
        <v>10</v>
      </c>
      <c r="D28" s="82"/>
      <c r="E28" s="82"/>
      <c r="F28" s="82"/>
      <c r="G28" s="82"/>
      <c r="H28" s="82"/>
      <c r="I28" s="82"/>
    </row>
    <row r="30" ht="23.25" customHeight="1">
      <c r="B30" s="10" t="s">
        <v>9</v>
      </c>
    </row>
    <row r="31" spans="2:16" ht="23.25" customHeight="1">
      <c r="B31" s="3" t="s">
        <v>14</v>
      </c>
      <c r="C31" s="1" t="s">
        <v>10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</row>
    <row r="32" spans="2:16" ht="23.25" customHeight="1">
      <c r="B32" s="3" t="s">
        <v>133</v>
      </c>
      <c r="C32" s="1" t="s">
        <v>10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23.25" customHeight="1">
      <c r="B33" s="3" t="s">
        <v>131</v>
      </c>
      <c r="C33" s="1" t="s">
        <v>10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</row>
    <row r="34" spans="2:16" ht="23.25" customHeight="1">
      <c r="B34" s="3" t="s">
        <v>20</v>
      </c>
      <c r="C34" s="1" t="s">
        <v>10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</row>
    <row r="35" spans="2:16" ht="23.25" customHeight="1">
      <c r="B35" s="3" t="s">
        <v>21</v>
      </c>
      <c r="C35" s="1" t="s">
        <v>10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  <row r="36" spans="2:16" ht="23.25" customHeight="1">
      <c r="B36" s="3" t="s">
        <v>68</v>
      </c>
      <c r="C36" s="1" t="s">
        <v>10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</row>
    <row r="37" spans="2:16" ht="23.25" customHeight="1">
      <c r="B37" s="3" t="s">
        <v>22</v>
      </c>
      <c r="C37" s="1" t="s">
        <v>10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</row>
    <row r="38" spans="2:16" ht="23.25" customHeight="1">
      <c r="B38" s="3" t="s">
        <v>32</v>
      </c>
      <c r="C38" s="1" t="s">
        <v>10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2:16" ht="23.25" customHeight="1">
      <c r="B39" s="3" t="s">
        <v>33</v>
      </c>
      <c r="C39" s="1" t="s">
        <v>10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2:16" ht="23.25" customHeight="1">
      <c r="B40" s="3" t="s">
        <v>69</v>
      </c>
      <c r="C40" s="1" t="s">
        <v>10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2:16" ht="23.25" customHeight="1">
      <c r="B41" s="3" t="s">
        <v>70</v>
      </c>
      <c r="C41" s="1" t="s">
        <v>10</v>
      </c>
      <c r="D41" s="12" t="s">
        <v>37</v>
      </c>
      <c r="E41" s="12"/>
      <c r="F41" s="12" t="s">
        <v>13</v>
      </c>
      <c r="G41" s="12" t="s">
        <v>71</v>
      </c>
      <c r="H41" s="12"/>
      <c r="I41" s="12"/>
      <c r="J41" s="12"/>
      <c r="K41" s="12" t="s">
        <v>37</v>
      </c>
      <c r="L41" s="12"/>
      <c r="M41" s="12" t="s">
        <v>13</v>
      </c>
      <c r="N41" s="12" t="s">
        <v>72</v>
      </c>
      <c r="O41" s="12"/>
      <c r="P41" s="12"/>
    </row>
    <row r="42" spans="2:16" ht="23.25" customHeight="1">
      <c r="B42" s="3" t="s">
        <v>73</v>
      </c>
      <c r="C42" s="1" t="s">
        <v>10</v>
      </c>
      <c r="D42" s="83" t="s">
        <v>11</v>
      </c>
      <c r="E42" s="83"/>
      <c r="F42" s="1" t="s">
        <v>10</v>
      </c>
      <c r="G42" s="82"/>
      <c r="H42" s="82"/>
      <c r="I42" s="82"/>
      <c r="J42" s="84" t="s">
        <v>74</v>
      </c>
      <c r="K42" s="84"/>
      <c r="L42" s="84"/>
      <c r="M42" s="11"/>
      <c r="N42" s="11"/>
      <c r="O42" s="11"/>
      <c r="P42" s="11"/>
    </row>
    <row r="43" spans="2:16" ht="23.25" customHeight="1">
      <c r="B43" s="3"/>
      <c r="D43" s="23"/>
      <c r="E43" s="23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2:15" ht="23.25" customHeight="1">
      <c r="B44" s="10" t="s">
        <v>75</v>
      </c>
      <c r="O44"/>
    </row>
    <row r="45" spans="2:16" ht="23.25" customHeight="1">
      <c r="B45" s="3" t="s">
        <v>23</v>
      </c>
      <c r="C45" s="1" t="s">
        <v>10</v>
      </c>
      <c r="D45" s="82"/>
      <c r="E45" s="82"/>
      <c r="F45" s="82"/>
      <c r="G45" s="82"/>
      <c r="H45" s="82"/>
      <c r="I45" s="82"/>
      <c r="N45" s="4" t="s">
        <v>76</v>
      </c>
      <c r="O45" s="82"/>
      <c r="P45" s="82"/>
    </row>
    <row r="46" spans="2:3" ht="23.25" customHeight="1">
      <c r="B46" s="3" t="s">
        <v>46</v>
      </c>
      <c r="C46" s="1" t="s">
        <v>10</v>
      </c>
    </row>
    <row r="47" spans="2:19" ht="23.25" customHeight="1">
      <c r="B47" s="3" t="s">
        <v>77</v>
      </c>
      <c r="C47" s="1" t="s">
        <v>10</v>
      </c>
      <c r="D47" s="82"/>
      <c r="E47" s="82"/>
      <c r="F47" s="82"/>
      <c r="G47" s="82"/>
      <c r="H47" s="82"/>
      <c r="I47" s="82"/>
      <c r="J47" s="12"/>
      <c r="K47" s="12"/>
      <c r="L47" s="12"/>
      <c r="M47" s="12"/>
      <c r="N47" s="4" t="s">
        <v>78</v>
      </c>
      <c r="O47" s="82"/>
      <c r="P47" s="82"/>
      <c r="Q47" s="12"/>
      <c r="R47" s="12"/>
      <c r="S47" s="12"/>
    </row>
    <row r="49" ht="23.25" customHeight="1">
      <c r="B49" s="10" t="s">
        <v>15</v>
      </c>
    </row>
    <row r="50" spans="2:3" ht="23.25" customHeight="1">
      <c r="B50" s="3" t="s">
        <v>24</v>
      </c>
      <c r="C50" s="1" t="s">
        <v>10</v>
      </c>
    </row>
    <row r="51" spans="2:16" ht="23.25" customHeight="1">
      <c r="B51" s="3" t="s">
        <v>25</v>
      </c>
      <c r="C51" s="1" t="s">
        <v>10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</row>
    <row r="52" spans="2:16" ht="23.25" customHeight="1">
      <c r="B52" s="3" t="s">
        <v>26</v>
      </c>
      <c r="C52" s="1" t="s">
        <v>10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</row>
    <row r="53" spans="2:16" ht="23.25" customHeight="1">
      <c r="B53" s="3" t="s">
        <v>27</v>
      </c>
      <c r="C53" s="1" t="s">
        <v>10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</row>
    <row r="54" spans="2:16" ht="23.25" customHeight="1">
      <c r="B54" s="3" t="s">
        <v>35</v>
      </c>
      <c r="C54" s="1" t="s">
        <v>10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2:16" ht="23.25" customHeight="1">
      <c r="B55" s="3" t="s">
        <v>36</v>
      </c>
      <c r="C55" s="1" t="s">
        <v>10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</row>
    <row r="56" ht="23.25" customHeight="1">
      <c r="B56" s="3"/>
    </row>
    <row r="57" ht="23.25" customHeight="1">
      <c r="B57" s="10" t="s">
        <v>79</v>
      </c>
    </row>
    <row r="58" spans="2:3" ht="23.25" customHeight="1">
      <c r="B58" s="3" t="s">
        <v>28</v>
      </c>
      <c r="C58" s="1" t="s">
        <v>10</v>
      </c>
    </row>
    <row r="59" spans="2:16" ht="23.25" customHeight="1">
      <c r="B59" s="3" t="s">
        <v>29</v>
      </c>
      <c r="C59" s="1" t="s">
        <v>10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</row>
    <row r="60" spans="2:16" ht="23.25" customHeight="1">
      <c r="B60" s="3" t="s">
        <v>30</v>
      </c>
      <c r="C60" s="1" t="s">
        <v>10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</row>
    <row r="61" spans="2:16" ht="23.25" customHeight="1">
      <c r="B61" s="3" t="s">
        <v>34</v>
      </c>
      <c r="C61" s="1" t="s">
        <v>10</v>
      </c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2:16" ht="23.25" customHeight="1">
      <c r="B62" s="3" t="s">
        <v>31</v>
      </c>
      <c r="C62" s="1" t="s">
        <v>10</v>
      </c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2:19" ht="23.25" customHeight="1">
      <c r="B63" s="3" t="s">
        <v>80</v>
      </c>
      <c r="C63" s="1" t="s">
        <v>10</v>
      </c>
      <c r="D63" s="12" t="s">
        <v>37</v>
      </c>
      <c r="E63" s="12"/>
      <c r="F63" s="12" t="s">
        <v>13</v>
      </c>
      <c r="G63" s="12" t="s">
        <v>71</v>
      </c>
      <c r="H63" s="12"/>
      <c r="I63" s="12"/>
      <c r="J63" s="12"/>
      <c r="K63" s="12" t="s">
        <v>37</v>
      </c>
      <c r="L63" s="12"/>
      <c r="M63" s="12" t="s">
        <v>13</v>
      </c>
      <c r="N63" s="12" t="s">
        <v>72</v>
      </c>
      <c r="O63" s="12"/>
      <c r="P63" s="12"/>
      <c r="Q63" s="12"/>
      <c r="R63" s="12"/>
      <c r="S63" s="12"/>
    </row>
    <row r="64" spans="2:19" ht="23.25" customHeight="1">
      <c r="B64" s="3" t="s">
        <v>81</v>
      </c>
      <c r="C64" s="1" t="s">
        <v>10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12"/>
      <c r="R64" s="12"/>
      <c r="S64" s="12"/>
    </row>
    <row r="65" spans="2:19" ht="23.25" customHeight="1">
      <c r="B65" s="3" t="s">
        <v>82</v>
      </c>
      <c r="C65" s="1" t="s">
        <v>10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12"/>
      <c r="R65" s="12"/>
      <c r="S65" s="12"/>
    </row>
    <row r="66" spans="2:19" ht="23.25" customHeight="1">
      <c r="B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23.25" customHeight="1">
      <c r="B67" s="10" t="s">
        <v>47</v>
      </c>
    </row>
    <row r="68" spans="2:3" ht="23.25" customHeight="1">
      <c r="B68" s="3" t="s">
        <v>49</v>
      </c>
      <c r="C68" s="1" t="s">
        <v>10</v>
      </c>
    </row>
    <row r="69" spans="2:16" ht="23.25" customHeight="1">
      <c r="B69" s="3" t="s">
        <v>50</v>
      </c>
      <c r="C69" s="1" t="s">
        <v>10</v>
      </c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</row>
    <row r="70" spans="2:16" ht="23.25" customHeight="1">
      <c r="B70" s="3" t="s">
        <v>51</v>
      </c>
      <c r="C70" s="1" t="s">
        <v>10</v>
      </c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</row>
    <row r="71" spans="2:16" ht="23.25" customHeight="1">
      <c r="B71" s="3" t="s">
        <v>52</v>
      </c>
      <c r="C71" s="1" t="s">
        <v>10</v>
      </c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</row>
    <row r="72" spans="2:16" ht="23.25" customHeight="1">
      <c r="B72" s="3" t="s">
        <v>48</v>
      </c>
      <c r="C72" s="1" t="s">
        <v>10</v>
      </c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2:16" ht="23.25" customHeight="1">
      <c r="B73" s="3" t="s">
        <v>53</v>
      </c>
      <c r="C73" s="1" t="s">
        <v>10</v>
      </c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</row>
    <row r="74" spans="2:16" ht="23.25" customHeight="1">
      <c r="B74" s="3" t="s">
        <v>54</v>
      </c>
      <c r="C74" s="1" t="s">
        <v>10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</row>
    <row r="76" ht="23.25" customHeight="1">
      <c r="B76" s="10" t="s">
        <v>55</v>
      </c>
    </row>
    <row r="77" spans="2:3" ht="23.25" customHeight="1">
      <c r="B77" s="3" t="s">
        <v>56</v>
      </c>
      <c r="C77" s="1" t="s">
        <v>10</v>
      </c>
    </row>
    <row r="78" spans="2:16" ht="23.25" customHeight="1">
      <c r="B78" s="3" t="s">
        <v>57</v>
      </c>
      <c r="C78" s="1" t="s">
        <v>10</v>
      </c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</row>
    <row r="79" spans="2:16" ht="23.25" customHeight="1">
      <c r="B79" s="3" t="s">
        <v>60</v>
      </c>
      <c r="C79" s="1" t="s">
        <v>10</v>
      </c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</row>
    <row r="80" spans="2:16" ht="23.25" customHeight="1">
      <c r="B80" s="3" t="s">
        <v>59</v>
      </c>
      <c r="C80" s="1" t="s">
        <v>10</v>
      </c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</row>
    <row r="81" spans="2:16" ht="23.25" customHeight="1">
      <c r="B81" s="3" t="s">
        <v>58</v>
      </c>
      <c r="C81" s="1" t="s">
        <v>10</v>
      </c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</row>
    <row r="82" spans="2:16" ht="23.25" customHeight="1">
      <c r="B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2:3" s="6" customFormat="1" ht="27.75" customHeight="1">
      <c r="B83" s="8" t="s">
        <v>61</v>
      </c>
      <c r="C83" s="9"/>
    </row>
    <row r="84" spans="2:3" s="6" customFormat="1" ht="27.75" customHeight="1">
      <c r="B84" s="7" t="s">
        <v>63</v>
      </c>
      <c r="C84" s="9" t="s">
        <v>10</v>
      </c>
    </row>
    <row r="85" spans="2:16" s="6" customFormat="1" ht="27.75" customHeight="1">
      <c r="B85" s="7" t="s">
        <v>64</v>
      </c>
      <c r="C85" s="9" t="s">
        <v>10</v>
      </c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</row>
    <row r="86" spans="2:16" s="6" customFormat="1" ht="27.75" customHeight="1">
      <c r="B86" s="7" t="s">
        <v>65</v>
      </c>
      <c r="C86" s="9" t="s">
        <v>10</v>
      </c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</row>
    <row r="87" spans="2:16" s="6" customFormat="1" ht="27.75" customHeight="1">
      <c r="B87" s="7" t="s">
        <v>62</v>
      </c>
      <c r="C87" s="9" t="s">
        <v>10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</row>
    <row r="88" spans="2:16" s="6" customFormat="1" ht="27.75" customHeight="1">
      <c r="B88" s="7" t="s">
        <v>83</v>
      </c>
      <c r="C88" s="9" t="s">
        <v>10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</row>
    <row r="89" spans="2:16" s="6" customFormat="1" ht="27.75" customHeight="1">
      <c r="B89" s="7" t="s">
        <v>132</v>
      </c>
      <c r="C89" s="9" t="s">
        <v>10</v>
      </c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</row>
    <row r="91" ht="23.25" customHeight="1">
      <c r="B91" s="10" t="s">
        <v>45</v>
      </c>
    </row>
  </sheetData>
  <sheetProtection password="BCD7" sheet="1" objects="1" scenarios="1"/>
  <mergeCells count="62">
    <mergeCell ref="D19:I19"/>
    <mergeCell ref="D12:P12"/>
    <mergeCell ref="D15:P15"/>
    <mergeCell ref="D16:P16"/>
    <mergeCell ref="D17:I17"/>
    <mergeCell ref="Q7:S7"/>
    <mergeCell ref="D9:P9"/>
    <mergeCell ref="D10:P10"/>
    <mergeCell ref="D11:P11"/>
    <mergeCell ref="D20:I20"/>
    <mergeCell ref="D21:I21"/>
    <mergeCell ref="O21:P21"/>
    <mergeCell ref="D22:I22"/>
    <mergeCell ref="D26:P26"/>
    <mergeCell ref="D27:I27"/>
    <mergeCell ref="O27:P27"/>
    <mergeCell ref="D28:I28"/>
    <mergeCell ref="D31:P31"/>
    <mergeCell ref="D34:P34"/>
    <mergeCell ref="D35:P35"/>
    <mergeCell ref="D36:P36"/>
    <mergeCell ref="D33:P33"/>
    <mergeCell ref="D37:P37"/>
    <mergeCell ref="D38:P38"/>
    <mergeCell ref="D39:P39"/>
    <mergeCell ref="D40:P40"/>
    <mergeCell ref="D42:E42"/>
    <mergeCell ref="G42:I42"/>
    <mergeCell ref="J42:L42"/>
    <mergeCell ref="D45:I45"/>
    <mergeCell ref="O45:P45"/>
    <mergeCell ref="D47:I47"/>
    <mergeCell ref="O47:P47"/>
    <mergeCell ref="D62:P62"/>
    <mergeCell ref="D54:P54"/>
    <mergeCell ref="D55:P55"/>
    <mergeCell ref="D51:P51"/>
    <mergeCell ref="D52:P52"/>
    <mergeCell ref="D53:P53"/>
    <mergeCell ref="D64:P64"/>
    <mergeCell ref="D65:P65"/>
    <mergeCell ref="D59:P59"/>
    <mergeCell ref="D60:P60"/>
    <mergeCell ref="D61:P61"/>
    <mergeCell ref="D70:P70"/>
    <mergeCell ref="D71:P71"/>
    <mergeCell ref="D87:P87"/>
    <mergeCell ref="D88:P88"/>
    <mergeCell ref="D79:P79"/>
    <mergeCell ref="D80:P80"/>
    <mergeCell ref="D81:P81"/>
    <mergeCell ref="D72:P72"/>
    <mergeCell ref="B5:G5"/>
    <mergeCell ref="D89:P89"/>
    <mergeCell ref="D23:I23"/>
    <mergeCell ref="O23:P23"/>
    <mergeCell ref="D85:P85"/>
    <mergeCell ref="D86:P86"/>
    <mergeCell ref="D73:P73"/>
    <mergeCell ref="D74:P74"/>
    <mergeCell ref="D78:P78"/>
    <mergeCell ref="D69:P69"/>
  </mergeCells>
  <printOptions/>
  <pageMargins left="0.85" right="0.57" top="0.36" bottom="0.67" header="0.17" footer="0.36"/>
  <pageSetup fitToHeight="0" fitToWidth="1" horizontalDpi="300" verticalDpi="300" orientation="portrait" paperSize="9" scale="68" r:id="rId2"/>
  <headerFooter alignWithMargins="0">
    <oddFooter>&amp;LTamga Endüstriyel Kontrol Sistemleri Ltd.Şti.
E-mail: tamga@tamga.com.tr
Tel: 0322.4580018
Fax: 0322.4580206&amp;CSayfa &amp;P/&amp;N&amp;RTMG/TF/001</oddFooter>
  </headerFooter>
  <rowBreaks count="1" manualBreakCount="1">
    <brk id="48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X24"/>
  <sheetViews>
    <sheetView showGridLines="0" zoomScale="50" zoomScaleNormal="50" zoomScaleSheetLayoutView="50" workbookViewId="0" topLeftCell="A1">
      <selection activeCell="U11" sqref="U11"/>
    </sheetView>
  </sheetViews>
  <sheetFormatPr defaultColWidth="9.140625" defaultRowHeight="12.75"/>
  <cols>
    <col min="1" max="12" width="2.28125" style="6" customWidth="1"/>
    <col min="13" max="13" width="32.57421875" style="6" customWidth="1"/>
    <col min="14" max="25" width="20.421875" style="6" customWidth="1"/>
    <col min="26" max="16384" width="2.28125" style="6" customWidth="1"/>
  </cols>
  <sheetData>
    <row r="2" ht="34.5">
      <c r="P2" s="16" t="s">
        <v>108</v>
      </c>
    </row>
    <row r="4" spans="14:24" ht="23.25">
      <c r="N4" s="18"/>
      <c r="O4" s="18" t="s">
        <v>106</v>
      </c>
      <c r="P4" s="18" t="s">
        <v>97</v>
      </c>
      <c r="Q4" s="18" t="s">
        <v>98</v>
      </c>
      <c r="R4" s="18" t="s">
        <v>99</v>
      </c>
      <c r="S4" s="18" t="s">
        <v>100</v>
      </c>
      <c r="T4" s="18" t="s">
        <v>101</v>
      </c>
      <c r="U4" s="18" t="s">
        <v>107</v>
      </c>
      <c r="V4" s="18" t="s">
        <v>110</v>
      </c>
      <c r="W4" s="18" t="s">
        <v>103</v>
      </c>
      <c r="X4" s="18" t="s">
        <v>103</v>
      </c>
    </row>
    <row r="5" spans="14:24" ht="23.25">
      <c r="N5" s="19" t="s">
        <v>96</v>
      </c>
      <c r="O5" s="19" t="s">
        <v>102</v>
      </c>
      <c r="P5" s="19" t="s">
        <v>102</v>
      </c>
      <c r="Q5" s="19" t="s">
        <v>102</v>
      </c>
      <c r="R5" s="19" t="s">
        <v>102</v>
      </c>
      <c r="S5" s="22" t="s">
        <v>109</v>
      </c>
      <c r="T5" s="19" t="s">
        <v>102</v>
      </c>
      <c r="U5" s="19" t="s">
        <v>102</v>
      </c>
      <c r="V5" s="19" t="s">
        <v>102</v>
      </c>
      <c r="W5" s="19" t="s">
        <v>104</v>
      </c>
      <c r="X5" s="19" t="s">
        <v>105</v>
      </c>
    </row>
    <row r="6" spans="14:24" ht="23.25">
      <c r="N6" s="14"/>
      <c r="O6" s="20" t="s">
        <v>111</v>
      </c>
      <c r="P6" s="20" t="s">
        <v>111</v>
      </c>
      <c r="Q6" s="20" t="s">
        <v>111</v>
      </c>
      <c r="R6" s="20" t="s">
        <v>111</v>
      </c>
      <c r="S6" s="14"/>
      <c r="T6" s="14"/>
      <c r="U6" s="14"/>
      <c r="V6" s="14"/>
      <c r="W6" s="19" t="s">
        <v>102</v>
      </c>
      <c r="X6" s="19" t="s">
        <v>102</v>
      </c>
    </row>
    <row r="7" spans="3:24" ht="47.25" customHeight="1">
      <c r="C7" s="86" t="s">
        <v>84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3:24" ht="47.25" customHeight="1">
      <c r="C8" s="86" t="s">
        <v>85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15"/>
      <c r="O8" s="21"/>
      <c r="P8" s="15"/>
      <c r="Q8" s="15"/>
      <c r="R8" s="15"/>
      <c r="S8" s="15"/>
      <c r="T8" s="15"/>
      <c r="U8" s="15"/>
      <c r="V8" s="15"/>
      <c r="W8" s="15"/>
      <c r="X8" s="15"/>
    </row>
    <row r="9" spans="3:24" ht="47.25" customHeight="1">
      <c r="C9" s="86" t="s">
        <v>86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3:24" ht="47.25" customHeight="1">
      <c r="C10" s="86" t="s">
        <v>87</v>
      </c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3:24" ht="47.25" customHeight="1">
      <c r="C11" s="86" t="s">
        <v>88</v>
      </c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3:24" ht="47.25" customHeight="1">
      <c r="C12" s="86" t="s">
        <v>89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3:24" ht="47.25" customHeight="1">
      <c r="C13" s="86" t="s">
        <v>90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3:24" ht="47.25" customHeight="1">
      <c r="C14" s="86" t="s">
        <v>91</v>
      </c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3:24" ht="47.25" customHeight="1">
      <c r="C15" s="86" t="s">
        <v>92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3:24" ht="47.25" customHeight="1">
      <c r="C16" s="86" t="s">
        <v>93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3:24" ht="47.25" customHeight="1">
      <c r="C17" s="86" t="s">
        <v>94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3:24" ht="47.25" customHeight="1">
      <c r="C18" s="86" t="s">
        <v>95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3:13" ht="47.25" customHeight="1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3:13" ht="47.25" customHeight="1">
      <c r="C20" s="86" t="s">
        <v>45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3:13" ht="23.25"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3:13" ht="23.25"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3:13" ht="23.25"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3:13" ht="23.2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</sheetData>
  <sheetProtection password="BCD7" sheet="1" objects="1" scenarios="1"/>
  <mergeCells count="13">
    <mergeCell ref="C20:M20"/>
    <mergeCell ref="C13:M13"/>
    <mergeCell ref="C14:M14"/>
    <mergeCell ref="C15:M15"/>
    <mergeCell ref="C16:M16"/>
    <mergeCell ref="C7:M7"/>
    <mergeCell ref="C8:M8"/>
    <mergeCell ref="C9:M9"/>
    <mergeCell ref="C10:M10"/>
    <mergeCell ref="C11:M11"/>
    <mergeCell ref="C12:M12"/>
    <mergeCell ref="C17:M17"/>
    <mergeCell ref="C18:M18"/>
  </mergeCells>
  <printOptions/>
  <pageMargins left="0.45" right="0.45" top="0.66" bottom="1" header="0.5" footer="0.65"/>
  <pageSetup fitToHeight="1" fitToWidth="1" horizontalDpi="600" verticalDpi="600" orientation="landscape" paperSize="9" scale="49" r:id="rId2"/>
  <headerFooter alignWithMargins="0">
    <oddFooter>&amp;L&amp;12Tamga Endüstriyel Kontrol Sistemleri
E-mail : tamga@tamga.com.tr
Tel: 0322.4580018
Fax: 0322.4580206&amp;R&amp;12TMG/TF/002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115"/>
  <sheetViews>
    <sheetView showGridLines="0" zoomScale="75" zoomScaleNormal="75" workbookViewId="0" topLeftCell="A7">
      <pane xSplit="1" ySplit="4" topLeftCell="B11" activePane="bottomRight" state="frozen"/>
      <selection pane="topLeft" activeCell="A7" sqref="A7"/>
      <selection pane="topRight" activeCell="B7" sqref="B7"/>
      <selection pane="bottomLeft" activeCell="A11" sqref="A11"/>
      <selection pane="bottomRight" activeCell="I30" sqref="I30"/>
    </sheetView>
  </sheetViews>
  <sheetFormatPr defaultColWidth="9.140625" defaultRowHeight="12.75"/>
  <cols>
    <col min="1" max="1" width="2.140625" style="46" customWidth="1"/>
    <col min="2" max="8" width="17.57421875" style="46" customWidth="1"/>
    <col min="9" max="9" width="10.8515625" style="46" bestFit="1" customWidth="1"/>
    <col min="10" max="16384" width="9.140625" style="46" customWidth="1"/>
  </cols>
  <sheetData>
    <row r="4" spans="2:8" ht="15.75">
      <c r="B4" s="44"/>
      <c r="C4" s="44"/>
      <c r="D4" s="45"/>
      <c r="E4" s="45"/>
      <c r="F4" s="45"/>
      <c r="G4" s="45"/>
      <c r="H4" s="45"/>
    </row>
    <row r="5" spans="2:8" ht="24.75" customHeight="1">
      <c r="B5" s="47"/>
      <c r="C5" s="48"/>
      <c r="D5" s="49" t="s">
        <v>112</v>
      </c>
      <c r="F5" s="48"/>
      <c r="G5" s="48"/>
      <c r="H5" s="48"/>
    </row>
    <row r="6" spans="2:8" ht="24.75" customHeight="1">
      <c r="B6" s="47"/>
      <c r="C6" s="48"/>
      <c r="D6" s="50"/>
      <c r="E6" s="49"/>
      <c r="F6" s="48"/>
      <c r="G6" s="48"/>
      <c r="H6" s="48"/>
    </row>
    <row r="7" spans="2:8" ht="15.75">
      <c r="B7" s="51"/>
      <c r="C7" s="51"/>
      <c r="D7" s="51"/>
      <c r="E7" s="52" t="s">
        <v>113</v>
      </c>
      <c r="F7" s="53"/>
      <c r="G7" s="54"/>
      <c r="H7" s="55" t="s">
        <v>114</v>
      </c>
    </row>
    <row r="8" spans="2:8" ht="15.75">
      <c r="B8" s="56" t="s">
        <v>115</v>
      </c>
      <c r="C8" s="56" t="s">
        <v>116</v>
      </c>
      <c r="D8" s="56" t="s">
        <v>117</v>
      </c>
      <c r="E8" s="55" t="s">
        <v>118</v>
      </c>
      <c r="F8" s="55" t="s">
        <v>119</v>
      </c>
      <c r="G8" s="55" t="s">
        <v>120</v>
      </c>
      <c r="H8" s="56" t="s">
        <v>120</v>
      </c>
    </row>
    <row r="9" spans="2:8" ht="15.75">
      <c r="B9" s="56" t="s">
        <v>121</v>
      </c>
      <c r="C9" s="56" t="s">
        <v>122</v>
      </c>
      <c r="D9" s="56" t="s">
        <v>123</v>
      </c>
      <c r="E9" s="56" t="s">
        <v>124</v>
      </c>
      <c r="F9" s="56" t="s">
        <v>125</v>
      </c>
      <c r="G9" s="56" t="s">
        <v>126</v>
      </c>
      <c r="H9" s="56" t="s">
        <v>127</v>
      </c>
    </row>
    <row r="10" spans="2:8" ht="15.75">
      <c r="B10" s="57" t="s">
        <v>128</v>
      </c>
      <c r="C10" s="57" t="s">
        <v>128</v>
      </c>
      <c r="D10" s="57"/>
      <c r="E10" s="57" t="s">
        <v>5</v>
      </c>
      <c r="F10" s="57" t="s">
        <v>5</v>
      </c>
      <c r="G10" s="57" t="s">
        <v>5</v>
      </c>
      <c r="H10" s="57" t="s">
        <v>2</v>
      </c>
    </row>
    <row r="11" spans="2:8" ht="15">
      <c r="B11" s="58"/>
      <c r="C11" s="58">
        <v>0.1</v>
      </c>
      <c r="D11" s="59">
        <v>45.81</v>
      </c>
      <c r="E11" s="60">
        <v>45.817808344778</v>
      </c>
      <c r="F11" s="60">
        <v>571.51046138448</v>
      </c>
      <c r="G11" s="60">
        <v>617.34498894202</v>
      </c>
      <c r="H11" s="58">
        <v>14.674</v>
      </c>
    </row>
    <row r="12" spans="2:8" ht="15">
      <c r="B12" s="58"/>
      <c r="C12" s="58">
        <v>0.2</v>
      </c>
      <c r="D12" s="59">
        <v>60.06</v>
      </c>
      <c r="E12" s="60">
        <v>60.04585840524</v>
      </c>
      <c r="F12" s="60">
        <v>563.27027795178</v>
      </c>
      <c r="G12" s="60">
        <v>623.3161363570199</v>
      </c>
      <c r="H12" s="58">
        <v>7.649</v>
      </c>
    </row>
    <row r="13" spans="2:8" ht="15">
      <c r="B13" s="58"/>
      <c r="C13" s="58">
        <v>0.3</v>
      </c>
      <c r="D13" s="59">
        <v>69.1</v>
      </c>
      <c r="E13" s="60">
        <v>69.081398673618</v>
      </c>
      <c r="F13" s="60">
        <v>557.96789904726</v>
      </c>
      <c r="G13" s="60">
        <v>627.04213234398</v>
      </c>
      <c r="H13" s="58">
        <v>5.229</v>
      </c>
    </row>
    <row r="14" spans="2:8" ht="15">
      <c r="B14" s="58"/>
      <c r="C14" s="58">
        <v>0.4</v>
      </c>
      <c r="D14" s="59">
        <v>75.87</v>
      </c>
      <c r="E14" s="60">
        <v>75.852679842228</v>
      </c>
      <c r="F14" s="60">
        <v>553.93140339472</v>
      </c>
      <c r="G14" s="60">
        <v>629.78886015488</v>
      </c>
      <c r="H14" s="58">
        <v>3.993</v>
      </c>
    </row>
    <row r="15" spans="2:8" ht="15">
      <c r="B15" s="58"/>
      <c r="C15" s="58">
        <v>0.5</v>
      </c>
      <c r="D15" s="59">
        <v>81.33</v>
      </c>
      <c r="E15" s="60">
        <v>81.324639333334</v>
      </c>
      <c r="F15" s="60">
        <v>550.63533002164</v>
      </c>
      <c r="G15" s="60">
        <v>631.96235781394</v>
      </c>
      <c r="H15" s="58">
        <v>3.24</v>
      </c>
    </row>
    <row r="16" spans="2:8" ht="15">
      <c r="B16" s="58"/>
      <c r="C16" s="58">
        <v>0.6</v>
      </c>
      <c r="D16" s="59">
        <v>85.94</v>
      </c>
      <c r="E16" s="60">
        <v>85.95108435047601</v>
      </c>
      <c r="F16" s="60">
        <v>547.81694844176</v>
      </c>
      <c r="G16" s="60">
        <v>633.7775866281</v>
      </c>
      <c r="H16" s="58">
        <v>2.732</v>
      </c>
    </row>
    <row r="17" spans="2:8" ht="15">
      <c r="B17" s="58"/>
      <c r="C17" s="58">
        <v>0.7</v>
      </c>
      <c r="D17" s="59">
        <v>89.95</v>
      </c>
      <c r="E17" s="60">
        <v>89.97324924921999</v>
      </c>
      <c r="F17" s="60">
        <v>545.3568357067801</v>
      </c>
      <c r="G17" s="60">
        <v>635.330084956</v>
      </c>
      <c r="H17" s="58">
        <v>2.365</v>
      </c>
    </row>
    <row r="18" spans="2:8" ht="15">
      <c r="B18" s="58"/>
      <c r="C18" s="58">
        <v>0.8</v>
      </c>
      <c r="D18" s="59">
        <v>93.5</v>
      </c>
      <c r="E18" s="60">
        <v>93.54638386235601</v>
      </c>
      <c r="F18" s="60">
        <v>543.1594534580599</v>
      </c>
      <c r="G18" s="60">
        <v>636.71539115628</v>
      </c>
      <c r="H18" s="58">
        <v>2.087</v>
      </c>
    </row>
    <row r="19" spans="2:8" ht="15">
      <c r="B19" s="58"/>
      <c r="C19" s="58">
        <v>0.9</v>
      </c>
      <c r="D19" s="59">
        <v>96.71</v>
      </c>
      <c r="E19" s="60">
        <v>96.76841500748999</v>
      </c>
      <c r="F19" s="60">
        <v>541.1531479266199</v>
      </c>
      <c r="G19" s="60">
        <v>637.93350522894</v>
      </c>
      <c r="H19" s="58">
        <v>1.869</v>
      </c>
    </row>
    <row r="20" spans="2:8" ht="15">
      <c r="B20" s="58"/>
      <c r="C20" s="58">
        <v>1</v>
      </c>
      <c r="D20" s="59">
        <v>99.63</v>
      </c>
      <c r="E20" s="60">
        <v>99.708607994636</v>
      </c>
      <c r="F20" s="60">
        <v>539.3140345228</v>
      </c>
      <c r="G20" s="60">
        <v>639.0321963533</v>
      </c>
      <c r="H20" s="58">
        <v>1.694</v>
      </c>
    </row>
    <row r="21" spans="2:8" ht="15">
      <c r="B21" s="61">
        <v>0</v>
      </c>
      <c r="C21" s="58">
        <v>1.013</v>
      </c>
      <c r="D21" s="59">
        <v>100</v>
      </c>
      <c r="E21" s="60">
        <v>100.085984511264</v>
      </c>
      <c r="F21" s="60">
        <v>539.0751886262</v>
      </c>
      <c r="G21" s="60">
        <v>639.1516193016</v>
      </c>
      <c r="H21" s="58">
        <v>1.673</v>
      </c>
    </row>
    <row r="22" spans="2:8" ht="15">
      <c r="B22" s="61">
        <v>0.1</v>
      </c>
      <c r="C22" s="58">
        <v>1.113</v>
      </c>
      <c r="D22" s="59">
        <v>102.66</v>
      </c>
      <c r="E22" s="60">
        <v>102.75150471731999</v>
      </c>
      <c r="F22" s="60">
        <v>537.4510365293199</v>
      </c>
      <c r="G22" s="60">
        <v>640.2025412466401</v>
      </c>
      <c r="H22" s="58">
        <v>1.533</v>
      </c>
    </row>
    <row r="23" spans="2:8" ht="15">
      <c r="B23" s="61">
        <v>0.2</v>
      </c>
      <c r="C23" s="58">
        <v>1.213</v>
      </c>
      <c r="D23" s="59">
        <v>105.1</v>
      </c>
      <c r="E23" s="60">
        <v>105.28327122128</v>
      </c>
      <c r="F23" s="60">
        <v>535.82688443244</v>
      </c>
      <c r="G23" s="60">
        <v>641.11015565372</v>
      </c>
      <c r="H23" s="58">
        <v>1.414</v>
      </c>
    </row>
    <row r="24" spans="2:8" ht="15">
      <c r="B24" s="61">
        <v>0.3</v>
      </c>
      <c r="C24" s="58">
        <v>1.313</v>
      </c>
      <c r="D24" s="59">
        <v>107.39</v>
      </c>
      <c r="E24" s="60">
        <v>107.57619182863999</v>
      </c>
      <c r="F24" s="60">
        <v>534.34603987352</v>
      </c>
      <c r="G24" s="60">
        <v>641.9222317021599</v>
      </c>
      <c r="H24" s="58">
        <v>1.312</v>
      </c>
    </row>
    <row r="25" spans="2:8" ht="15">
      <c r="B25" s="61">
        <v>0.4</v>
      </c>
      <c r="C25" s="58">
        <v>1.413</v>
      </c>
      <c r="D25" s="59">
        <v>109.55</v>
      </c>
      <c r="E25" s="60">
        <v>109.79745866702</v>
      </c>
      <c r="F25" s="60">
        <v>532.93684908358</v>
      </c>
      <c r="G25" s="60">
        <v>642.7343077506</v>
      </c>
      <c r="H25" s="58">
        <v>1.225</v>
      </c>
    </row>
    <row r="26" spans="2:8" ht="15">
      <c r="B26" s="61">
        <v>0.5</v>
      </c>
      <c r="C26" s="58">
        <v>1.513</v>
      </c>
      <c r="D26" s="59">
        <v>111.61</v>
      </c>
      <c r="E26" s="60">
        <v>111.85153337778</v>
      </c>
      <c r="F26" s="60">
        <v>531.57542747296</v>
      </c>
      <c r="G26" s="60">
        <v>643.42696085074</v>
      </c>
      <c r="H26" s="58">
        <v>1.149</v>
      </c>
    </row>
    <row r="27" spans="2:8" ht="15">
      <c r="B27" s="61">
        <v>0.6</v>
      </c>
      <c r="C27" s="58">
        <v>1.613</v>
      </c>
      <c r="D27" s="59">
        <v>113.56</v>
      </c>
      <c r="E27" s="60">
        <v>113.78618514024</v>
      </c>
      <c r="F27" s="60">
        <v>530.33342881064</v>
      </c>
      <c r="G27" s="60">
        <v>644.1196139508801</v>
      </c>
      <c r="H27" s="58">
        <v>1.083</v>
      </c>
    </row>
    <row r="28" spans="2:8" ht="15">
      <c r="B28" s="61">
        <v>0.7</v>
      </c>
      <c r="C28" s="58">
        <v>1.713</v>
      </c>
      <c r="D28" s="59">
        <v>115.4</v>
      </c>
      <c r="E28" s="60">
        <v>115.62529854406</v>
      </c>
      <c r="F28" s="60">
        <v>529.13919932764</v>
      </c>
      <c r="G28" s="60">
        <v>644.7644978717</v>
      </c>
      <c r="H28" s="58">
        <v>1.024</v>
      </c>
    </row>
    <row r="29" spans="2:8" ht="15">
      <c r="B29" s="61">
        <v>0.8</v>
      </c>
      <c r="C29" s="58">
        <v>1.813</v>
      </c>
      <c r="D29" s="59">
        <v>117.14</v>
      </c>
      <c r="E29" s="60">
        <v>117.41664276856001</v>
      </c>
      <c r="F29" s="60">
        <v>527.9688544342999</v>
      </c>
      <c r="G29" s="60">
        <v>645.3854972028599</v>
      </c>
      <c r="H29" s="58">
        <v>0.971</v>
      </c>
    </row>
    <row r="30" spans="2:8" ht="15">
      <c r="B30" s="61">
        <v>0.9</v>
      </c>
      <c r="C30" s="58">
        <v>1.913</v>
      </c>
      <c r="D30" s="59">
        <v>118.8</v>
      </c>
      <c r="E30" s="60">
        <v>119.16021781373999</v>
      </c>
      <c r="F30" s="60">
        <v>526.79850954096</v>
      </c>
      <c r="G30" s="60">
        <v>645.9587273547</v>
      </c>
      <c r="H30" s="58">
        <v>0.923</v>
      </c>
    </row>
    <row r="31" spans="2:8" ht="15">
      <c r="B31" s="61">
        <v>1</v>
      </c>
      <c r="C31" s="58">
        <v>2.013</v>
      </c>
      <c r="D31" s="59">
        <v>120.42</v>
      </c>
      <c r="E31" s="60">
        <v>120.76048532096</v>
      </c>
      <c r="F31" s="60">
        <v>525.7237030062599</v>
      </c>
      <c r="G31" s="60">
        <v>646.48418832722</v>
      </c>
      <c r="H31" s="58">
        <v>0.881</v>
      </c>
    </row>
    <row r="32" spans="2:8" ht="15">
      <c r="B32" s="61">
        <v>1.1</v>
      </c>
      <c r="C32" s="58">
        <v>2.113</v>
      </c>
      <c r="D32" s="59">
        <v>121.96</v>
      </c>
      <c r="E32" s="60">
        <v>122.33686823852001</v>
      </c>
      <c r="F32" s="60">
        <v>524.7444348302</v>
      </c>
      <c r="G32" s="60">
        <v>6470.8130306872</v>
      </c>
      <c r="H32" s="58">
        <v>0.841</v>
      </c>
    </row>
    <row r="33" spans="2:8" ht="15">
      <c r="B33" s="61">
        <v>1.2</v>
      </c>
      <c r="C33" s="58">
        <v>2.213</v>
      </c>
      <c r="D33" s="59">
        <v>123.46</v>
      </c>
      <c r="E33" s="60">
        <v>123.88936656642001</v>
      </c>
      <c r="F33" s="60">
        <v>523.7412820644801</v>
      </c>
      <c r="G33" s="60">
        <v>647.6306486308999</v>
      </c>
      <c r="H33" s="58">
        <v>0.806</v>
      </c>
    </row>
    <row r="34" spans="2:8" ht="15">
      <c r="B34" s="61">
        <v>1.3</v>
      </c>
      <c r="C34" s="58">
        <v>2.313</v>
      </c>
      <c r="D34" s="59">
        <v>124.9</v>
      </c>
      <c r="E34" s="60">
        <v>125.29855735636</v>
      </c>
      <c r="F34" s="60">
        <v>522.7620138884199</v>
      </c>
      <c r="G34" s="60">
        <v>648.06057124478</v>
      </c>
      <c r="H34" s="58">
        <v>0.773</v>
      </c>
    </row>
    <row r="35" spans="2:8" ht="15">
      <c r="B35" s="61">
        <v>1.4</v>
      </c>
      <c r="C35" s="58">
        <v>2.413</v>
      </c>
      <c r="D35" s="59">
        <v>126.28</v>
      </c>
      <c r="E35" s="60">
        <v>126.70774814629999</v>
      </c>
      <c r="F35" s="60">
        <v>521.8305148916801</v>
      </c>
      <c r="G35" s="60">
        <v>648.5382630379801</v>
      </c>
      <c r="H35" s="58">
        <v>0.743</v>
      </c>
    </row>
    <row r="36" spans="2:8" ht="15">
      <c r="B36" s="61">
        <v>1.5</v>
      </c>
      <c r="C36" s="58">
        <v>2.513</v>
      </c>
      <c r="D36" s="59">
        <v>127.62</v>
      </c>
      <c r="E36" s="60">
        <v>128.04528516726</v>
      </c>
      <c r="F36" s="60">
        <v>520.9229004846</v>
      </c>
      <c r="G36" s="60">
        <v>648.9681856518599</v>
      </c>
      <c r="H36" s="58">
        <v>0.714</v>
      </c>
    </row>
    <row r="37" spans="2:8" ht="15">
      <c r="B37" s="61">
        <v>1.6</v>
      </c>
      <c r="C37" s="58">
        <v>2.613</v>
      </c>
      <c r="D37" s="59">
        <v>128.89</v>
      </c>
      <c r="E37" s="60">
        <v>129.35893759856</v>
      </c>
      <c r="F37" s="60">
        <v>520.0391706671801</v>
      </c>
      <c r="G37" s="60">
        <v>649.39810826574</v>
      </c>
      <c r="H37" s="58">
        <v>0.689</v>
      </c>
    </row>
    <row r="38" spans="2:8" ht="15">
      <c r="B38" s="61">
        <v>1.7</v>
      </c>
      <c r="C38" s="58">
        <v>2.713</v>
      </c>
      <c r="D38" s="59">
        <v>130.13</v>
      </c>
      <c r="E38" s="60">
        <v>130.67259002986</v>
      </c>
      <c r="F38" s="60">
        <v>519.1793254394199</v>
      </c>
      <c r="G38" s="60">
        <v>649.85191546928</v>
      </c>
      <c r="H38" s="58">
        <v>0.665</v>
      </c>
    </row>
    <row r="39" spans="2:8" ht="15">
      <c r="B39" s="61">
        <v>1.8</v>
      </c>
      <c r="C39" s="58">
        <v>2.813</v>
      </c>
      <c r="D39" s="59">
        <v>131.37</v>
      </c>
      <c r="E39" s="60">
        <v>131.91458869218</v>
      </c>
      <c r="F39" s="60">
        <v>518.31948021166</v>
      </c>
      <c r="G39" s="60">
        <v>650.23406890384</v>
      </c>
      <c r="H39" s="58">
        <v>0.643</v>
      </c>
    </row>
    <row r="40" spans="2:8" ht="15">
      <c r="B40" s="61">
        <v>1.9</v>
      </c>
      <c r="C40" s="58">
        <v>2.913</v>
      </c>
      <c r="D40" s="59">
        <v>132.54</v>
      </c>
      <c r="E40" s="60">
        <v>133.10881817517998</v>
      </c>
      <c r="F40" s="60">
        <v>517.5074041632199</v>
      </c>
      <c r="G40" s="60">
        <v>650.6162223384</v>
      </c>
      <c r="H40" s="58">
        <v>0.622</v>
      </c>
    </row>
    <row r="41" spans="2:8" ht="15">
      <c r="B41" s="61">
        <v>2</v>
      </c>
      <c r="C41" s="58">
        <v>3.013</v>
      </c>
      <c r="D41" s="59">
        <v>133.69</v>
      </c>
      <c r="E41" s="60">
        <v>134.27916306852</v>
      </c>
      <c r="F41" s="60">
        <v>516.6953281147801</v>
      </c>
      <c r="G41" s="60">
        <v>650.9744911833</v>
      </c>
      <c r="H41" s="58">
        <v>0.603</v>
      </c>
    </row>
    <row r="42" spans="2:8" ht="15">
      <c r="B42" s="61">
        <v>2.2</v>
      </c>
      <c r="C42" s="58">
        <v>3.213</v>
      </c>
      <c r="D42" s="59">
        <v>135.88</v>
      </c>
      <c r="E42" s="60">
        <v>136.54819908622</v>
      </c>
      <c r="F42" s="60">
        <v>515.16671437654</v>
      </c>
      <c r="G42" s="60">
        <v>651.71491346276</v>
      </c>
      <c r="H42" s="58">
        <v>0.568</v>
      </c>
    </row>
    <row r="43" spans="2:8" ht="15">
      <c r="B43" s="61">
        <v>2.4</v>
      </c>
      <c r="C43" s="58">
        <v>3.413</v>
      </c>
      <c r="D43" s="59">
        <v>138.01</v>
      </c>
      <c r="E43" s="60">
        <v>138.69781215562</v>
      </c>
      <c r="F43" s="60">
        <v>513.68586981762</v>
      </c>
      <c r="G43" s="60">
        <v>652.38368197324</v>
      </c>
      <c r="H43" s="58">
        <v>0.536</v>
      </c>
    </row>
    <row r="44" spans="2:8" ht="15">
      <c r="B44" s="61">
        <v>2.6</v>
      </c>
      <c r="C44" s="58">
        <v>3.613</v>
      </c>
      <c r="D44" s="59">
        <v>140</v>
      </c>
      <c r="E44" s="60">
        <v>140.72800227672002</v>
      </c>
      <c r="F44" s="60">
        <v>512.2527944380199</v>
      </c>
      <c r="G44" s="60">
        <v>652.98079671474</v>
      </c>
      <c r="H44" s="58">
        <v>0.509</v>
      </c>
    </row>
    <row r="45" spans="2:8" ht="15">
      <c r="B45" s="61">
        <v>2.8</v>
      </c>
      <c r="C45" s="58">
        <v>3.813</v>
      </c>
      <c r="D45" s="59">
        <v>141.92</v>
      </c>
      <c r="E45" s="60">
        <v>142.68653862884</v>
      </c>
      <c r="F45" s="60">
        <v>510.8913728274</v>
      </c>
      <c r="G45" s="60">
        <v>653.57791145624</v>
      </c>
      <c r="H45" s="58">
        <v>0.483</v>
      </c>
    </row>
    <row r="46" spans="2:8" ht="15">
      <c r="B46" s="61">
        <v>3</v>
      </c>
      <c r="C46" s="58">
        <v>4.013</v>
      </c>
      <c r="D46" s="59">
        <v>143.75</v>
      </c>
      <c r="E46" s="60">
        <v>144.57342121198</v>
      </c>
      <c r="F46" s="60">
        <v>509.55383580644</v>
      </c>
      <c r="G46" s="60">
        <v>654.12725701842</v>
      </c>
      <c r="H46" s="58">
        <v>0.461</v>
      </c>
    </row>
    <row r="47" spans="2:8" ht="15">
      <c r="B47" s="61">
        <v>3.2</v>
      </c>
      <c r="C47" s="58">
        <v>4.213</v>
      </c>
      <c r="D47" s="59">
        <v>145.46</v>
      </c>
      <c r="E47" s="60">
        <v>146.38865002614</v>
      </c>
      <c r="F47" s="60">
        <v>508.28795255446</v>
      </c>
      <c r="G47" s="60">
        <v>654.6766025805999</v>
      </c>
      <c r="H47" s="58">
        <v>0.44</v>
      </c>
    </row>
    <row r="48" spans="2:9" ht="15">
      <c r="B48" s="61">
        <v>3.4</v>
      </c>
      <c r="C48" s="58">
        <v>4.413</v>
      </c>
      <c r="D48" s="59">
        <v>147.2</v>
      </c>
      <c r="E48" s="60">
        <v>148.084455892</v>
      </c>
      <c r="F48" s="60">
        <v>507.04595389214</v>
      </c>
      <c r="G48" s="60">
        <v>655.13040978414</v>
      </c>
      <c r="H48" s="58">
        <v>0.422</v>
      </c>
      <c r="I48" s="62"/>
    </row>
    <row r="49" spans="2:8" ht="15">
      <c r="B49" s="61">
        <v>3.6</v>
      </c>
      <c r="C49" s="58">
        <v>4.613</v>
      </c>
      <c r="D49" s="59">
        <v>148.84</v>
      </c>
      <c r="E49" s="60">
        <v>149.78026175786</v>
      </c>
      <c r="F49" s="60">
        <v>505.82783981948006</v>
      </c>
      <c r="G49" s="60">
        <v>655.60810157734</v>
      </c>
      <c r="H49" s="58">
        <v>0.405</v>
      </c>
    </row>
    <row r="50" spans="2:8" ht="15">
      <c r="B50" s="61">
        <v>3.8</v>
      </c>
      <c r="C50" s="58">
        <v>4.813</v>
      </c>
      <c r="D50" s="59">
        <v>150.44</v>
      </c>
      <c r="E50" s="60">
        <v>151.42829844439999</v>
      </c>
      <c r="F50" s="60">
        <v>504.65749492614003</v>
      </c>
      <c r="G50" s="60">
        <v>656.08579337054</v>
      </c>
      <c r="H50" s="58">
        <v>0.389</v>
      </c>
    </row>
    <row r="51" spans="2:8" ht="15">
      <c r="B51" s="61">
        <v>4</v>
      </c>
      <c r="C51" s="58">
        <v>5.013</v>
      </c>
      <c r="D51" s="59">
        <v>151.96</v>
      </c>
      <c r="E51" s="60">
        <v>153.02856595162</v>
      </c>
      <c r="F51" s="60">
        <v>503.51103462246</v>
      </c>
      <c r="G51" s="60">
        <v>656.53960057408</v>
      </c>
      <c r="H51" s="58">
        <v>0.374</v>
      </c>
    </row>
    <row r="52" spans="2:8" ht="15">
      <c r="B52" s="61">
        <v>4.2</v>
      </c>
      <c r="C52" s="58">
        <v>5.213</v>
      </c>
      <c r="D52" s="59">
        <v>153.4</v>
      </c>
      <c r="E52" s="60">
        <v>154.55717968986</v>
      </c>
      <c r="F52" s="60">
        <v>502.4123434981</v>
      </c>
      <c r="G52" s="60">
        <v>656.96952318796</v>
      </c>
      <c r="H52" s="58">
        <v>0.361</v>
      </c>
    </row>
    <row r="53" spans="2:8" ht="15">
      <c r="B53" s="61">
        <v>4.4</v>
      </c>
      <c r="C53" s="58">
        <v>5.413</v>
      </c>
      <c r="D53" s="59">
        <v>154.84</v>
      </c>
      <c r="E53" s="60">
        <v>156.03802424877998</v>
      </c>
      <c r="F53" s="60">
        <v>501.31365237374</v>
      </c>
      <c r="G53" s="60">
        <v>657.3516766225199</v>
      </c>
      <c r="H53" s="58">
        <v>0.348</v>
      </c>
    </row>
    <row r="54" spans="2:8" ht="15">
      <c r="B54" s="61">
        <v>4.6</v>
      </c>
      <c r="C54" s="58">
        <v>5.613</v>
      </c>
      <c r="D54" s="59">
        <v>156.24</v>
      </c>
      <c r="E54" s="60">
        <v>157.47109962838</v>
      </c>
      <c r="F54" s="60">
        <v>500.26273042869997</v>
      </c>
      <c r="G54" s="60">
        <v>657.73383005708</v>
      </c>
      <c r="H54" s="58">
        <v>0.336</v>
      </c>
    </row>
    <row r="55" spans="2:8" ht="15">
      <c r="B55" s="61">
        <v>4.8</v>
      </c>
      <c r="C55" s="58">
        <v>5.813</v>
      </c>
      <c r="D55" s="59">
        <v>157.62</v>
      </c>
      <c r="E55" s="60">
        <v>158.88029041832002</v>
      </c>
      <c r="F55" s="60">
        <v>499.23569307331996</v>
      </c>
      <c r="G55" s="60">
        <v>658.11598349164</v>
      </c>
      <c r="H55" s="58">
        <v>0.325</v>
      </c>
    </row>
    <row r="56" spans="2:8" ht="15">
      <c r="B56" s="61">
        <v>5</v>
      </c>
      <c r="C56" s="58">
        <v>6.013</v>
      </c>
      <c r="D56" s="59">
        <v>158.92</v>
      </c>
      <c r="E56" s="60">
        <v>160.24171202894</v>
      </c>
      <c r="F56" s="60">
        <v>498.2325403076</v>
      </c>
      <c r="G56" s="60">
        <v>658.47425233654</v>
      </c>
      <c r="H56" s="58">
        <v>0.315</v>
      </c>
    </row>
    <row r="57" spans="2:8" ht="15">
      <c r="B57" s="61">
        <v>5.2</v>
      </c>
      <c r="C57" s="58">
        <v>6.213</v>
      </c>
      <c r="D57" s="59">
        <v>160.2</v>
      </c>
      <c r="E57" s="60">
        <v>161.5792490499</v>
      </c>
      <c r="F57" s="60">
        <v>497.22938754188004</v>
      </c>
      <c r="G57" s="60">
        <v>658.80863659178</v>
      </c>
      <c r="H57" s="58">
        <v>0.305</v>
      </c>
    </row>
    <row r="58" spans="2:8" ht="15">
      <c r="B58" s="61">
        <v>5.4</v>
      </c>
      <c r="C58" s="58">
        <v>6.413</v>
      </c>
      <c r="D58" s="59">
        <v>161.45</v>
      </c>
      <c r="E58" s="60">
        <v>162.86901689153999</v>
      </c>
      <c r="F58" s="60">
        <v>496.27400395548005</v>
      </c>
      <c r="G58" s="60">
        <v>659.1430208470199</v>
      </c>
      <c r="H58" s="58">
        <v>0.296</v>
      </c>
    </row>
    <row r="59" spans="2:8" ht="15">
      <c r="B59" s="61">
        <v>5.6</v>
      </c>
      <c r="C59" s="58">
        <v>6.613</v>
      </c>
      <c r="D59" s="59">
        <v>162.68</v>
      </c>
      <c r="E59" s="60">
        <v>164.13490014352</v>
      </c>
      <c r="F59" s="60">
        <v>495.31862036908</v>
      </c>
      <c r="G59" s="60">
        <v>659.4535205126</v>
      </c>
      <c r="H59" s="58">
        <v>0.288</v>
      </c>
    </row>
    <row r="60" spans="2:8" ht="15">
      <c r="B60" s="61">
        <v>5.8</v>
      </c>
      <c r="C60" s="58">
        <v>6.813</v>
      </c>
      <c r="D60" s="59">
        <v>163.86</v>
      </c>
      <c r="E60" s="60">
        <v>165.37689880584</v>
      </c>
      <c r="F60" s="60">
        <v>494.38712137234</v>
      </c>
      <c r="G60" s="60">
        <v>659.76402017818</v>
      </c>
      <c r="H60" s="58">
        <v>0.28</v>
      </c>
    </row>
    <row r="61" spans="2:8" ht="15">
      <c r="B61" s="61">
        <v>6</v>
      </c>
      <c r="C61" s="58">
        <v>7.013</v>
      </c>
      <c r="D61" s="59">
        <v>165.04</v>
      </c>
      <c r="E61" s="60">
        <v>166.5950128785</v>
      </c>
      <c r="F61" s="60">
        <v>493.4556223756</v>
      </c>
      <c r="G61" s="60">
        <v>660.0506352541</v>
      </c>
      <c r="H61" s="58">
        <v>0.272</v>
      </c>
    </row>
    <row r="62" spans="2:8" ht="15">
      <c r="B62" s="61">
        <v>6.2</v>
      </c>
      <c r="C62" s="58">
        <v>7.213</v>
      </c>
      <c r="D62" s="59">
        <v>166.16</v>
      </c>
      <c r="E62" s="60">
        <v>167.7892423615</v>
      </c>
      <c r="F62" s="60">
        <v>492.57189255818</v>
      </c>
      <c r="G62" s="60">
        <v>660.36113491968</v>
      </c>
      <c r="H62" s="58">
        <v>0.265</v>
      </c>
    </row>
    <row r="63" spans="2:8" ht="15">
      <c r="B63" s="61">
        <v>6.4</v>
      </c>
      <c r="C63" s="58">
        <v>7.413</v>
      </c>
      <c r="D63" s="59">
        <v>167.29</v>
      </c>
      <c r="E63" s="60">
        <v>168.95958725484</v>
      </c>
      <c r="F63" s="60">
        <v>491.68816274076</v>
      </c>
      <c r="G63" s="60">
        <v>660.6477499956</v>
      </c>
      <c r="H63" s="58">
        <v>0.258</v>
      </c>
    </row>
    <row r="64" spans="2:8" ht="15">
      <c r="B64" s="61">
        <v>6.6</v>
      </c>
      <c r="C64" s="58">
        <v>7.613</v>
      </c>
      <c r="D64" s="59">
        <v>168.38</v>
      </c>
      <c r="E64" s="60">
        <v>170.08216296886</v>
      </c>
      <c r="F64" s="60">
        <v>490.828317513</v>
      </c>
      <c r="G64" s="60">
        <v>660.91048048186</v>
      </c>
      <c r="H64" s="58">
        <v>0.252</v>
      </c>
    </row>
    <row r="65" spans="2:8" ht="15">
      <c r="B65" s="61">
        <v>6.8</v>
      </c>
      <c r="C65" s="58">
        <v>7.813</v>
      </c>
      <c r="D65" s="59">
        <v>169.43</v>
      </c>
      <c r="E65" s="60">
        <v>171.20473868288</v>
      </c>
      <c r="F65" s="60">
        <v>489.94458769558</v>
      </c>
      <c r="G65" s="60">
        <v>661.1493263784599</v>
      </c>
      <c r="H65" s="58">
        <v>0.246</v>
      </c>
    </row>
    <row r="66" spans="2:8" ht="15">
      <c r="B66" s="61">
        <v>7</v>
      </c>
      <c r="C66" s="58">
        <v>8.013</v>
      </c>
      <c r="D66" s="59">
        <v>170.5</v>
      </c>
      <c r="E66" s="60">
        <v>172.30342980723998</v>
      </c>
      <c r="F66" s="60">
        <v>489.08474246782</v>
      </c>
      <c r="G66" s="60">
        <v>661.38817227506</v>
      </c>
      <c r="H66" s="58">
        <v>0.24</v>
      </c>
    </row>
    <row r="67" spans="2:8" ht="15">
      <c r="B67" s="61">
        <v>7.2</v>
      </c>
      <c r="C67" s="58">
        <v>8.213</v>
      </c>
      <c r="D67" s="59">
        <v>171.53</v>
      </c>
      <c r="E67" s="60">
        <v>173.37823634193998</v>
      </c>
      <c r="F67" s="60">
        <v>488.27266641937996</v>
      </c>
      <c r="G67" s="60">
        <v>661.6509027613199</v>
      </c>
      <c r="H67" s="58">
        <v>0.235</v>
      </c>
    </row>
    <row r="68" spans="2:8" ht="15">
      <c r="B68" s="61">
        <v>7.4</v>
      </c>
      <c r="C68" s="58">
        <v>8.413</v>
      </c>
      <c r="D68" s="59">
        <v>172.53</v>
      </c>
      <c r="E68" s="60">
        <v>174.45304287663998</v>
      </c>
      <c r="F68" s="60">
        <v>487.43670578127995</v>
      </c>
      <c r="G68" s="60">
        <v>661.88974865792</v>
      </c>
      <c r="H68" s="58">
        <v>0.229</v>
      </c>
    </row>
    <row r="69" spans="2:8" ht="15">
      <c r="B69" s="61">
        <v>7.6</v>
      </c>
      <c r="C69" s="58">
        <v>8.613</v>
      </c>
      <c r="D69" s="59">
        <v>173.5</v>
      </c>
      <c r="E69" s="60">
        <v>175.48008023202001</v>
      </c>
      <c r="F69" s="60">
        <v>486.6485143225</v>
      </c>
      <c r="G69" s="60">
        <v>662.12859455452</v>
      </c>
      <c r="H69" s="58">
        <v>0.224</v>
      </c>
    </row>
    <row r="70" spans="2:8" ht="15">
      <c r="B70" s="61">
        <v>7.8</v>
      </c>
      <c r="C70" s="58">
        <v>8.813</v>
      </c>
      <c r="D70" s="59">
        <v>174.46</v>
      </c>
      <c r="E70" s="60">
        <v>176.48323299774</v>
      </c>
      <c r="F70" s="60">
        <v>485.86032286372</v>
      </c>
      <c r="G70" s="60">
        <v>662.34355586146</v>
      </c>
      <c r="H70" s="58">
        <v>0.219</v>
      </c>
    </row>
    <row r="71" spans="2:8" ht="15">
      <c r="B71" s="61">
        <v>8</v>
      </c>
      <c r="C71" s="58">
        <v>9.013</v>
      </c>
      <c r="D71" s="59">
        <v>175.43</v>
      </c>
      <c r="E71" s="60">
        <v>177.48638576346</v>
      </c>
      <c r="F71" s="60">
        <v>485.07213140494</v>
      </c>
      <c r="G71" s="60">
        <v>662.5585171684</v>
      </c>
      <c r="H71" s="58">
        <v>0.215</v>
      </c>
    </row>
    <row r="72" spans="2:8" ht="15">
      <c r="B72" s="61">
        <v>8.5</v>
      </c>
      <c r="C72" s="58">
        <v>9.513</v>
      </c>
      <c r="D72" s="59">
        <v>177.75</v>
      </c>
      <c r="E72" s="60">
        <v>179.92261390878</v>
      </c>
      <c r="F72" s="60">
        <v>483.16136423214</v>
      </c>
      <c r="G72" s="60">
        <v>663.08397814092</v>
      </c>
      <c r="H72" s="58">
        <v>0.024</v>
      </c>
    </row>
    <row r="73" spans="2:8" ht="15">
      <c r="B73" s="61">
        <v>9</v>
      </c>
      <c r="C73" s="58">
        <v>10.013</v>
      </c>
      <c r="D73" s="59">
        <v>179.97</v>
      </c>
      <c r="E73" s="60">
        <v>182.2394191058</v>
      </c>
      <c r="F73" s="60">
        <v>481.29836623866</v>
      </c>
      <c r="G73" s="60">
        <v>663.53778534446</v>
      </c>
      <c r="H73" s="58">
        <v>0.194</v>
      </c>
    </row>
    <row r="74" spans="2:8" ht="15">
      <c r="B74" s="61">
        <v>9.5</v>
      </c>
      <c r="C74" s="58">
        <v>10.513</v>
      </c>
      <c r="D74" s="59">
        <v>182.1</v>
      </c>
      <c r="E74" s="60">
        <v>184.5084551235</v>
      </c>
      <c r="F74" s="60">
        <v>479.4831374245</v>
      </c>
      <c r="G74" s="60">
        <v>663.991592548</v>
      </c>
      <c r="H74" s="58">
        <v>0.185</v>
      </c>
    </row>
    <row r="75" spans="2:8" ht="15">
      <c r="B75" s="61">
        <v>10</v>
      </c>
      <c r="C75" s="58">
        <v>11.013</v>
      </c>
      <c r="D75" s="59">
        <v>184.13</v>
      </c>
      <c r="E75" s="60">
        <v>186.68195278256</v>
      </c>
      <c r="F75" s="60">
        <v>477.71567778966</v>
      </c>
      <c r="G75" s="60">
        <v>664.3976305722199</v>
      </c>
      <c r="H75" s="58">
        <v>0.177</v>
      </c>
    </row>
    <row r="76" spans="2:8" ht="15">
      <c r="B76" s="61">
        <v>11</v>
      </c>
      <c r="C76" s="58">
        <v>12.013</v>
      </c>
      <c r="D76" s="59">
        <v>188.02</v>
      </c>
      <c r="E76" s="60">
        <v>190.79010220408</v>
      </c>
      <c r="F76" s="60">
        <v>474.3479506476</v>
      </c>
      <c r="G76" s="60">
        <v>665.1380528516801</v>
      </c>
      <c r="H76" s="58">
        <v>0.163</v>
      </c>
    </row>
    <row r="77" spans="2:8" ht="15">
      <c r="B77" s="61">
        <v>12</v>
      </c>
      <c r="C77" s="58">
        <v>13.013</v>
      </c>
      <c r="D77" s="59">
        <v>191.68</v>
      </c>
      <c r="E77" s="60">
        <v>194.68329031866</v>
      </c>
      <c r="F77" s="60">
        <v>471.1235310435</v>
      </c>
      <c r="G77" s="60">
        <v>665.80682136216</v>
      </c>
      <c r="H77" s="58">
        <v>0.151</v>
      </c>
    </row>
    <row r="78" spans="2:8" ht="15">
      <c r="B78" s="61">
        <v>13</v>
      </c>
      <c r="C78" s="58">
        <v>14.013</v>
      </c>
      <c r="D78" s="59">
        <v>195.1</v>
      </c>
      <c r="E78" s="60">
        <v>198.33763253664</v>
      </c>
      <c r="F78" s="60">
        <v>468.04241897735994</v>
      </c>
      <c r="G78" s="60">
        <v>666.380051514</v>
      </c>
      <c r="H78" s="58">
        <v>0.141</v>
      </c>
    </row>
    <row r="79" spans="2:8" ht="15">
      <c r="B79" s="61">
        <v>14</v>
      </c>
      <c r="C79" s="58">
        <v>15.013</v>
      </c>
      <c r="D79" s="59">
        <v>198.35</v>
      </c>
      <c r="E79" s="60">
        <v>201.84866721666</v>
      </c>
      <c r="F79" s="60">
        <v>465.05684526986</v>
      </c>
      <c r="G79" s="60">
        <v>666.9055124865199</v>
      </c>
      <c r="H79" s="58">
        <v>0.132</v>
      </c>
    </row>
    <row r="80" spans="2:8" ht="15">
      <c r="B80" s="61">
        <v>15</v>
      </c>
      <c r="C80" s="58">
        <v>16.013</v>
      </c>
      <c r="D80" s="59">
        <v>201.45</v>
      </c>
      <c r="E80" s="60">
        <v>205.1686251794</v>
      </c>
      <c r="F80" s="60">
        <v>462.166809921</v>
      </c>
      <c r="G80" s="60">
        <v>667.3354351004</v>
      </c>
      <c r="H80" s="58">
        <v>0.124</v>
      </c>
    </row>
    <row r="81" spans="2:8" ht="15">
      <c r="B81" s="61">
        <v>16</v>
      </c>
      <c r="C81" s="58">
        <v>17.013</v>
      </c>
      <c r="D81" s="59">
        <v>204.38</v>
      </c>
      <c r="E81" s="60">
        <v>208.34527560418</v>
      </c>
      <c r="F81" s="60">
        <v>459.39619752044</v>
      </c>
      <c r="G81" s="60">
        <v>667.7414731246199</v>
      </c>
      <c r="H81" s="58">
        <v>0.117</v>
      </c>
    </row>
    <row r="82" spans="2:8" ht="15">
      <c r="B82" s="61">
        <v>17</v>
      </c>
      <c r="C82" s="58">
        <v>18.013</v>
      </c>
      <c r="D82" s="59">
        <v>207.17</v>
      </c>
      <c r="E82" s="60">
        <v>211.378618491</v>
      </c>
      <c r="F82" s="60">
        <v>456.69723888885994</v>
      </c>
      <c r="G82" s="60">
        <v>668.0758573798599</v>
      </c>
      <c r="H82" s="58">
        <v>0.11</v>
      </c>
    </row>
    <row r="83" spans="2:8" ht="15">
      <c r="B83" s="61">
        <v>18</v>
      </c>
      <c r="C83" s="58">
        <v>19.013</v>
      </c>
      <c r="D83" s="59">
        <v>209.9</v>
      </c>
      <c r="E83" s="60">
        <v>214.29253842952</v>
      </c>
      <c r="F83" s="60">
        <v>454.11770320557997</v>
      </c>
      <c r="G83" s="60">
        <v>668.4102416351</v>
      </c>
      <c r="H83" s="58">
        <v>0.015</v>
      </c>
    </row>
    <row r="84" spans="2:8" ht="15">
      <c r="B84" s="61">
        <v>19</v>
      </c>
      <c r="C84" s="58">
        <v>20.013</v>
      </c>
      <c r="D84" s="59">
        <v>212.47</v>
      </c>
      <c r="E84" s="60">
        <v>217.1109200094</v>
      </c>
      <c r="F84" s="60">
        <v>451.5381675223</v>
      </c>
      <c r="G84" s="60">
        <v>668.6490875316999</v>
      </c>
      <c r="H84" s="58">
        <v>0.1</v>
      </c>
    </row>
    <row r="85" spans="2:8" ht="15">
      <c r="B85" s="61">
        <v>20</v>
      </c>
      <c r="C85" s="58">
        <v>21.013</v>
      </c>
      <c r="D85" s="59">
        <v>214.96</v>
      </c>
      <c r="E85" s="60">
        <v>219.80987864097997</v>
      </c>
      <c r="F85" s="60">
        <v>449.07805478732</v>
      </c>
      <c r="G85" s="60">
        <v>668.8879334283</v>
      </c>
      <c r="H85" s="58">
        <v>0.0949</v>
      </c>
    </row>
    <row r="86" spans="2:8" ht="15">
      <c r="B86" s="61">
        <v>21</v>
      </c>
      <c r="C86" s="58">
        <v>22.013</v>
      </c>
      <c r="D86" s="59">
        <v>217.35</v>
      </c>
      <c r="E86" s="60">
        <v>222.43718350357997</v>
      </c>
      <c r="F86" s="60">
        <v>446.66571123166</v>
      </c>
      <c r="G86" s="60">
        <v>669.10289473524</v>
      </c>
      <c r="H86" s="58">
        <v>0.0906</v>
      </c>
    </row>
    <row r="87" spans="2:8" ht="15">
      <c r="B87" s="61">
        <v>22</v>
      </c>
      <c r="C87" s="58">
        <v>23.013</v>
      </c>
      <c r="D87" s="59">
        <v>219.65</v>
      </c>
      <c r="E87" s="60">
        <v>224.96895000754</v>
      </c>
      <c r="F87" s="60">
        <v>444.27725226565997</v>
      </c>
      <c r="G87" s="60">
        <v>669.2462022732</v>
      </c>
      <c r="H87" s="58">
        <v>0.0868</v>
      </c>
    </row>
    <row r="88" spans="2:8" ht="15">
      <c r="B88" s="61">
        <v>23</v>
      </c>
      <c r="C88" s="58">
        <v>24.013</v>
      </c>
      <c r="D88" s="59">
        <v>221.85</v>
      </c>
      <c r="E88" s="60">
        <v>227.42906274252002</v>
      </c>
      <c r="F88" s="60">
        <v>441.96044706864</v>
      </c>
      <c r="G88" s="60">
        <v>669.38950981116</v>
      </c>
      <c r="H88" s="58">
        <v>0.0832</v>
      </c>
    </row>
    <row r="89" spans="2:8" ht="15">
      <c r="B89" s="61">
        <v>24</v>
      </c>
      <c r="C89" s="58">
        <v>25.013</v>
      </c>
      <c r="D89" s="59">
        <v>224.02</v>
      </c>
      <c r="E89" s="60">
        <v>229.81752170852002</v>
      </c>
      <c r="F89" s="60">
        <v>439.69141105094</v>
      </c>
      <c r="G89" s="60">
        <v>669.50893275946</v>
      </c>
      <c r="H89" s="58">
        <v>0.0797</v>
      </c>
    </row>
    <row r="90" spans="2:8" ht="15">
      <c r="B90" s="61">
        <v>25</v>
      </c>
      <c r="C90" s="58">
        <v>26.013</v>
      </c>
      <c r="D90" s="59">
        <v>226.12</v>
      </c>
      <c r="E90" s="60">
        <v>232.18209608486</v>
      </c>
      <c r="F90" s="60">
        <v>437.42237503324003</v>
      </c>
      <c r="G90" s="60">
        <v>669.6044711181</v>
      </c>
      <c r="H90" s="58">
        <v>0.0768</v>
      </c>
    </row>
    <row r="91" spans="2:8" ht="15">
      <c r="B91" s="61">
        <v>26</v>
      </c>
      <c r="C91" s="58">
        <v>27.013</v>
      </c>
      <c r="D91" s="59">
        <v>228.15</v>
      </c>
      <c r="E91" s="60">
        <v>234.45113210256</v>
      </c>
      <c r="F91" s="60">
        <v>435.22499278452</v>
      </c>
      <c r="G91" s="60">
        <v>669.67612488708</v>
      </c>
      <c r="H91" s="58">
        <v>0.074</v>
      </c>
    </row>
    <row r="92" spans="2:8" ht="15">
      <c r="B92" s="61">
        <v>27</v>
      </c>
      <c r="C92" s="58">
        <v>28.013</v>
      </c>
      <c r="D92" s="59">
        <v>230.14</v>
      </c>
      <c r="E92" s="60">
        <v>236.62462976162</v>
      </c>
      <c r="F92" s="60">
        <v>433.09926430478</v>
      </c>
      <c r="G92" s="60">
        <v>669.7238940664</v>
      </c>
      <c r="H92" s="58">
        <v>0.0714</v>
      </c>
    </row>
    <row r="93" spans="2:8" ht="15">
      <c r="B93" s="61">
        <v>28</v>
      </c>
      <c r="C93" s="58">
        <v>29.013</v>
      </c>
      <c r="D93" s="59">
        <v>232.05</v>
      </c>
      <c r="E93" s="60">
        <v>238.77424283102002</v>
      </c>
      <c r="F93" s="60">
        <v>430.97353582504</v>
      </c>
      <c r="G93" s="60">
        <v>669.81943242504</v>
      </c>
      <c r="H93" s="58">
        <v>0.0689</v>
      </c>
    </row>
    <row r="94" spans="2:8" ht="15">
      <c r="B94" s="61">
        <v>29</v>
      </c>
      <c r="C94" s="58">
        <v>30.013</v>
      </c>
      <c r="D94" s="59">
        <v>233.93</v>
      </c>
      <c r="E94" s="60">
        <v>240.89997131076</v>
      </c>
      <c r="F94" s="60">
        <v>428.87169193496</v>
      </c>
      <c r="G94" s="60">
        <v>669.77166324572</v>
      </c>
      <c r="H94" s="58">
        <v>0.0666</v>
      </c>
    </row>
    <row r="95" spans="2:8" ht="15">
      <c r="B95" s="61">
        <v>30</v>
      </c>
      <c r="C95" s="58">
        <v>31.013</v>
      </c>
      <c r="D95" s="59">
        <v>235.78</v>
      </c>
      <c r="E95" s="60">
        <v>242.9062768422</v>
      </c>
      <c r="F95" s="60">
        <v>426.8176172242</v>
      </c>
      <c r="G95" s="60">
        <v>669.74777865606</v>
      </c>
      <c r="H95" s="58">
        <v>0.0645</v>
      </c>
    </row>
    <row r="96" spans="2:8" ht="15">
      <c r="B96" s="61">
        <v>31</v>
      </c>
      <c r="C96" s="58">
        <v>32.013</v>
      </c>
      <c r="D96" s="59">
        <v>237.55</v>
      </c>
      <c r="E96" s="60">
        <v>244.96035155295996</v>
      </c>
      <c r="F96" s="60">
        <v>424.7874271031</v>
      </c>
      <c r="G96" s="60">
        <v>669.74777865606</v>
      </c>
      <c r="H96" s="58">
        <v>0.0625</v>
      </c>
    </row>
    <row r="97" spans="2:8" ht="15">
      <c r="B97" s="61">
        <v>32</v>
      </c>
      <c r="C97" s="58">
        <v>33.013</v>
      </c>
      <c r="D97" s="59">
        <v>239.28</v>
      </c>
      <c r="E97" s="60">
        <v>246.94277249474</v>
      </c>
      <c r="F97" s="60">
        <v>422.757236982</v>
      </c>
      <c r="G97" s="60">
        <v>669.70000947674</v>
      </c>
      <c r="H97" s="58">
        <v>0.0605</v>
      </c>
    </row>
    <row r="98" spans="2:8" ht="15">
      <c r="B98" s="61">
        <v>33</v>
      </c>
      <c r="C98" s="58">
        <v>34.013</v>
      </c>
      <c r="D98" s="59">
        <v>240.97</v>
      </c>
      <c r="E98" s="60">
        <v>248.85353966754002</v>
      </c>
      <c r="F98" s="60">
        <v>420.79870062988</v>
      </c>
      <c r="G98" s="60">
        <v>669.6522402974199</v>
      </c>
      <c r="H98" s="58">
        <v>0.0587</v>
      </c>
    </row>
    <row r="99" spans="2:8" ht="15">
      <c r="B99" s="61">
        <v>34</v>
      </c>
      <c r="C99" s="58">
        <v>35.013</v>
      </c>
      <c r="D99" s="59">
        <v>242.63</v>
      </c>
      <c r="E99" s="60">
        <v>250.71653766102</v>
      </c>
      <c r="F99" s="60">
        <v>418.88793345708</v>
      </c>
      <c r="G99" s="60">
        <v>669.6044711181</v>
      </c>
      <c r="H99" s="58">
        <v>0.0571</v>
      </c>
    </row>
    <row r="100" spans="2:8" ht="15">
      <c r="B100" s="61">
        <v>35</v>
      </c>
      <c r="C100" s="58">
        <v>36.013</v>
      </c>
      <c r="D100" s="59">
        <v>244.26</v>
      </c>
      <c r="E100" s="60">
        <v>252.62730483382</v>
      </c>
      <c r="F100" s="60">
        <v>416.9055125153</v>
      </c>
      <c r="G100" s="60">
        <v>669.5328173491199</v>
      </c>
      <c r="H100" s="58">
        <v>0.0554</v>
      </c>
    </row>
    <row r="101" spans="2:8" ht="15">
      <c r="B101" s="61">
        <v>36</v>
      </c>
      <c r="C101" s="58">
        <v>37.013</v>
      </c>
      <c r="D101" s="59">
        <v>245.86</v>
      </c>
      <c r="E101" s="60">
        <v>254.53807200662</v>
      </c>
      <c r="F101" s="60">
        <v>414.92309157352</v>
      </c>
      <c r="G101" s="60">
        <v>669.46116358014</v>
      </c>
      <c r="H101" s="58">
        <v>0.0539</v>
      </c>
    </row>
    <row r="102" spans="2:8" ht="15">
      <c r="B102" s="61">
        <v>37</v>
      </c>
      <c r="C102" s="58">
        <v>38.013</v>
      </c>
      <c r="D102" s="59">
        <v>247.42</v>
      </c>
      <c r="E102" s="60">
        <v>256.25776246214</v>
      </c>
      <c r="F102" s="60">
        <v>413.0839781697</v>
      </c>
      <c r="G102" s="60">
        <v>669.34174063184</v>
      </c>
      <c r="H102" s="58">
        <v>0.0524</v>
      </c>
    </row>
    <row r="103" spans="2:8" ht="15">
      <c r="B103" s="61">
        <v>38</v>
      </c>
      <c r="C103" s="58">
        <v>39.013</v>
      </c>
      <c r="D103" s="59">
        <v>248.95</v>
      </c>
      <c r="E103" s="60">
        <v>258.02522209698</v>
      </c>
      <c r="F103" s="60">
        <v>411.19709558655995</v>
      </c>
      <c r="G103" s="60">
        <v>669.22231768354</v>
      </c>
      <c r="H103" s="58">
        <v>0.051</v>
      </c>
    </row>
    <row r="104" spans="2:8" ht="15">
      <c r="B104" s="61">
        <v>39</v>
      </c>
      <c r="C104" s="58">
        <v>40.013</v>
      </c>
      <c r="D104" s="59">
        <v>250.42</v>
      </c>
      <c r="E104" s="60">
        <v>259.72102796284</v>
      </c>
      <c r="F104" s="60">
        <v>409.40575136205996</v>
      </c>
      <c r="G104" s="60">
        <v>669.1267793249</v>
      </c>
      <c r="H104" s="58">
        <v>0.0498</v>
      </c>
    </row>
    <row r="105" spans="2:8" ht="15">
      <c r="B105" s="61">
        <v>40</v>
      </c>
      <c r="C105" s="58">
        <v>41.013</v>
      </c>
      <c r="D105" s="59">
        <v>251.94</v>
      </c>
      <c r="E105" s="60">
        <v>261.44071841835995</v>
      </c>
      <c r="F105" s="60">
        <v>407.54275336858</v>
      </c>
      <c r="G105" s="60">
        <v>668.98347178694</v>
      </c>
      <c r="H105" s="58">
        <v>0.0485</v>
      </c>
    </row>
    <row r="106" spans="2:8" ht="15">
      <c r="B106" s="61">
        <v>42</v>
      </c>
      <c r="C106" s="58">
        <v>43.013</v>
      </c>
      <c r="D106" s="59">
        <v>254.74</v>
      </c>
      <c r="E106" s="60">
        <v>264.78456097075997</v>
      </c>
      <c r="F106" s="60">
        <v>403.93618032992</v>
      </c>
      <c r="G106" s="60">
        <v>668.7207413006801</v>
      </c>
      <c r="H106" s="58">
        <v>0.0461</v>
      </c>
    </row>
    <row r="107" spans="2:8" ht="15">
      <c r="B107" s="61">
        <v>44</v>
      </c>
      <c r="C107" s="58">
        <v>45.013</v>
      </c>
      <c r="D107" s="59">
        <v>257.5</v>
      </c>
      <c r="E107" s="60">
        <v>268.00898057485995</v>
      </c>
      <c r="F107" s="60">
        <v>400.35349188092</v>
      </c>
      <c r="G107" s="60">
        <v>668.33858786612</v>
      </c>
      <c r="H107" s="58">
        <v>0.0441</v>
      </c>
    </row>
    <row r="108" spans="2:8" ht="15">
      <c r="B108" s="61">
        <v>46</v>
      </c>
      <c r="C108" s="58">
        <v>47.013</v>
      </c>
      <c r="D108" s="59">
        <v>260.13</v>
      </c>
      <c r="E108" s="60">
        <v>271.16174640997997</v>
      </c>
      <c r="F108" s="60">
        <v>396.86634179056</v>
      </c>
      <c r="G108" s="60">
        <v>668.02808820054</v>
      </c>
      <c r="H108" s="58">
        <v>0.0421</v>
      </c>
    </row>
    <row r="109" spans="2:8" ht="15">
      <c r="B109" s="61">
        <v>48</v>
      </c>
      <c r="C109" s="58">
        <v>49.013</v>
      </c>
      <c r="D109" s="59">
        <v>262.73</v>
      </c>
      <c r="E109" s="60">
        <v>274.21897388646</v>
      </c>
      <c r="F109" s="60">
        <v>393.40307628986</v>
      </c>
      <c r="G109" s="60">
        <v>667.6220501763199</v>
      </c>
      <c r="H109" s="58">
        <v>0.0403</v>
      </c>
    </row>
    <row r="110" spans="2:8" ht="15">
      <c r="B110" s="61">
        <v>50</v>
      </c>
      <c r="C110" s="58">
        <v>51.013</v>
      </c>
      <c r="D110" s="59">
        <v>265.26</v>
      </c>
      <c r="E110" s="60">
        <v>277.25231677328</v>
      </c>
      <c r="F110" s="60">
        <v>389.98757996847996</v>
      </c>
      <c r="G110" s="60">
        <v>667.2398967417599</v>
      </c>
      <c r="H110" s="58">
        <v>0.0386</v>
      </c>
    </row>
    <row r="111" spans="2:8" ht="15">
      <c r="B111" s="63"/>
      <c r="C111" s="64"/>
      <c r="D111" s="65"/>
      <c r="E111" s="66"/>
      <c r="F111" s="66"/>
      <c r="G111" s="66"/>
      <c r="H111" s="64"/>
    </row>
    <row r="112" spans="2:8" ht="15">
      <c r="B112" s="63"/>
      <c r="C112" s="64"/>
      <c r="D112" s="65"/>
      <c r="E112" s="66"/>
      <c r="F112" s="66"/>
      <c r="G112" s="66"/>
      <c r="H112" s="64"/>
    </row>
    <row r="113" spans="2:8" ht="15">
      <c r="B113" s="48"/>
      <c r="C113" s="64"/>
      <c r="D113" s="48"/>
      <c r="E113" s="48"/>
      <c r="F113" s="48"/>
      <c r="G113" s="48"/>
      <c r="H113" s="48"/>
    </row>
    <row r="114" spans="2:8" ht="15">
      <c r="B114" s="67"/>
      <c r="C114" s="68"/>
      <c r="D114" s="48"/>
      <c r="E114" s="48"/>
      <c r="F114" s="48"/>
      <c r="G114" s="48"/>
      <c r="H114" s="48"/>
    </row>
    <row r="115" spans="2:8" ht="15">
      <c r="B115" s="48"/>
      <c r="C115" s="48"/>
      <c r="D115" s="48"/>
      <c r="E115" s="48"/>
      <c r="F115" s="48"/>
      <c r="G115" s="48"/>
      <c r="H115" s="48"/>
    </row>
  </sheetData>
  <sheetProtection password="BCD7" sheet="1" objects="1" scenarios="1"/>
  <printOptions/>
  <pageMargins left="0.52" right="0.48" top="0.85" bottom="1.17" header="0.24" footer="0.65"/>
  <pageSetup fitToHeight="2" fitToWidth="1" horizontalDpi="600" verticalDpi="600" orientation="portrait" paperSize="9" scale="76" r:id="rId3"/>
  <headerFooter alignWithMargins="0">
    <oddFooter>&amp;LTamga Enerji Kontrol Sistemleri
E-mail: tamga@superonline.com&amp;CSayfa &amp;P/&amp;N&amp;RTMG/TF/003</oddFooter>
  </headerFooter>
  <rowBreaks count="1" manualBreakCount="1">
    <brk id="65" min="1" max="7" man="1"/>
  </rowBreaks>
  <legacyDrawing r:id="rId2"/>
  <oleObjects>
    <oleObject progId="PBrush" shapeId="2939763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showGridLines="0" workbookViewId="0" topLeftCell="A1">
      <selection activeCell="D24" sqref="D24"/>
    </sheetView>
  </sheetViews>
  <sheetFormatPr defaultColWidth="9.140625" defaultRowHeight="12.75"/>
  <cols>
    <col min="1" max="1" width="9.140625" style="24" customWidth="1"/>
    <col min="2" max="2" width="5.57421875" style="24" customWidth="1"/>
    <col min="3" max="3" width="27.421875" style="24" bestFit="1" customWidth="1"/>
    <col min="4" max="4" width="13.57421875" style="24" bestFit="1" customWidth="1"/>
    <col min="5" max="5" width="10.8515625" style="24" bestFit="1" customWidth="1"/>
    <col min="6" max="6" width="3.8515625" style="24" customWidth="1"/>
    <col min="7" max="7" width="10.140625" style="24" bestFit="1" customWidth="1"/>
    <col min="8" max="8" width="6.57421875" style="24" bestFit="1" customWidth="1"/>
    <col min="9" max="9" width="3.140625" style="24" customWidth="1"/>
    <col min="10" max="10" width="6.57421875" style="24" bestFit="1" customWidth="1"/>
    <col min="11" max="11" width="9.57421875" style="24" customWidth="1"/>
    <col min="12" max="12" width="6.57421875" style="24" bestFit="1" customWidth="1"/>
    <col min="13" max="16384" width="3.8515625" style="24" customWidth="1"/>
  </cols>
  <sheetData>
    <row r="2" spans="2:9" ht="27">
      <c r="B2" s="25" t="s">
        <v>139</v>
      </c>
      <c r="C2" s="25"/>
      <c r="D2" s="26"/>
      <c r="E2" s="26"/>
      <c r="F2" s="27"/>
      <c r="G2" s="27"/>
      <c r="H2" s="27"/>
      <c r="I2" s="28"/>
    </row>
    <row r="3" spans="2:9" ht="18.75">
      <c r="B3" s="29" t="s">
        <v>135</v>
      </c>
      <c r="C3" s="30"/>
      <c r="D3" s="30"/>
      <c r="E3" s="30"/>
      <c r="F3" s="30"/>
      <c r="G3" s="30"/>
      <c r="H3" s="30"/>
      <c r="I3" s="31"/>
    </row>
    <row r="4" spans="2:9" ht="15.75">
      <c r="B4" s="32" t="s">
        <v>136</v>
      </c>
      <c r="C4" s="30"/>
      <c r="D4" s="30"/>
      <c r="E4" s="30"/>
      <c r="F4" s="30"/>
      <c r="G4" s="30"/>
      <c r="H4" s="30"/>
      <c r="I4" s="31"/>
    </row>
    <row r="5" spans="2:9" ht="15.75">
      <c r="B5" s="33" t="s">
        <v>137</v>
      </c>
      <c r="C5" s="34"/>
      <c r="D5" s="34"/>
      <c r="E5" s="34"/>
      <c r="F5" s="34"/>
      <c r="G5" s="34"/>
      <c r="H5" s="34"/>
      <c r="I5" s="35"/>
    </row>
    <row r="6" spans="2:9" ht="12.75">
      <c r="B6" s="36"/>
      <c r="C6" s="30"/>
      <c r="D6" s="30"/>
      <c r="E6" s="30"/>
      <c r="F6" s="30"/>
      <c r="G6" s="30"/>
      <c r="H6" s="30"/>
      <c r="I6" s="31"/>
    </row>
    <row r="7" spans="2:9" ht="12.75">
      <c r="B7" s="36"/>
      <c r="C7" s="37"/>
      <c r="D7" s="30"/>
      <c r="E7" s="30"/>
      <c r="F7" s="30"/>
      <c r="G7" s="30"/>
      <c r="H7" s="30"/>
      <c r="I7" s="31"/>
    </row>
    <row r="8" spans="2:9" ht="12.75">
      <c r="B8" s="36"/>
      <c r="C8" s="30"/>
      <c r="D8" s="30"/>
      <c r="E8" s="30"/>
      <c r="F8" s="30"/>
      <c r="G8" s="30"/>
      <c r="H8" s="30"/>
      <c r="I8" s="31"/>
    </row>
    <row r="9" spans="2:9" ht="12.75">
      <c r="B9" s="36"/>
      <c r="C9" s="30"/>
      <c r="D9" s="30"/>
      <c r="E9" s="30"/>
      <c r="F9" s="37"/>
      <c r="G9" s="37"/>
      <c r="H9" s="37"/>
      <c r="I9" s="31"/>
    </row>
    <row r="10" spans="2:9" ht="15.75">
      <c r="B10" s="36"/>
      <c r="C10" s="38" t="s">
        <v>140</v>
      </c>
      <c r="D10" s="39">
        <v>2</v>
      </c>
      <c r="E10" s="38" t="s">
        <v>0</v>
      </c>
      <c r="F10" s="40"/>
      <c r="G10" s="40"/>
      <c r="H10" s="40"/>
      <c r="I10" s="31"/>
    </row>
    <row r="11" spans="2:9" ht="15.75">
      <c r="B11" s="36"/>
      <c r="C11" s="38" t="s">
        <v>141</v>
      </c>
      <c r="D11" s="39">
        <v>10</v>
      </c>
      <c r="E11" s="38" t="s">
        <v>1</v>
      </c>
      <c r="F11" s="40"/>
      <c r="G11" s="40"/>
      <c r="H11" s="40"/>
      <c r="I11" s="31"/>
    </row>
    <row r="12" spans="2:9" ht="15">
      <c r="B12" s="36"/>
      <c r="C12" s="40"/>
      <c r="D12" s="40"/>
      <c r="E12" s="40"/>
      <c r="F12" s="40"/>
      <c r="G12" s="40"/>
      <c r="H12" s="40"/>
      <c r="I12" s="31"/>
    </row>
    <row r="13" spans="2:9" ht="15.75">
      <c r="B13" s="36"/>
      <c r="C13" s="38" t="s">
        <v>142</v>
      </c>
      <c r="D13" s="41">
        <f>SQRT(D11/0.177)*((D10/2000)*(D10/2000)*PI()*0.62*203)*3600</f>
        <v>10.699253258735652</v>
      </c>
      <c r="E13" s="38" t="s">
        <v>138</v>
      </c>
      <c r="F13" s="40"/>
      <c r="G13" s="40"/>
      <c r="H13" s="40"/>
      <c r="I13" s="31"/>
    </row>
    <row r="14" spans="2:9" ht="15">
      <c r="B14" s="36"/>
      <c r="C14" s="30"/>
      <c r="D14" s="30"/>
      <c r="E14" s="30"/>
      <c r="F14" s="40"/>
      <c r="G14" s="40"/>
      <c r="H14" s="40"/>
      <c r="I14" s="31"/>
    </row>
    <row r="15" spans="2:9" ht="15.75">
      <c r="B15" s="36"/>
      <c r="C15" s="38" t="s">
        <v>143</v>
      </c>
      <c r="D15" s="39">
        <v>7500</v>
      </c>
      <c r="E15" s="38" t="s">
        <v>3</v>
      </c>
      <c r="F15" s="40"/>
      <c r="G15" s="40"/>
      <c r="H15" s="40"/>
      <c r="I15" s="31"/>
    </row>
    <row r="16" spans="2:9" ht="15.75">
      <c r="B16" s="36"/>
      <c r="C16" s="38" t="s">
        <v>144</v>
      </c>
      <c r="D16" s="41">
        <f>D13*D15/1000</f>
        <v>80.24439944051738</v>
      </c>
      <c r="E16" s="38" t="s">
        <v>4</v>
      </c>
      <c r="F16" s="40"/>
      <c r="G16" s="40"/>
      <c r="H16" s="40"/>
      <c r="I16" s="42"/>
    </row>
    <row r="17" spans="2:9" ht="15">
      <c r="B17" s="36"/>
      <c r="C17" s="40"/>
      <c r="D17" s="40"/>
      <c r="E17" s="40"/>
      <c r="F17" s="30"/>
      <c r="G17" s="30"/>
      <c r="H17" s="30"/>
      <c r="I17" s="31"/>
    </row>
    <row r="18" spans="2:9" ht="15">
      <c r="B18" s="36"/>
      <c r="C18" s="40"/>
      <c r="D18" s="40"/>
      <c r="E18" s="40"/>
      <c r="F18" s="30"/>
      <c r="G18" s="30"/>
      <c r="H18" s="30"/>
      <c r="I18" s="31"/>
    </row>
    <row r="19" spans="2:9" ht="12.75">
      <c r="B19" s="36"/>
      <c r="C19" s="30"/>
      <c r="D19" s="30"/>
      <c r="E19" s="30"/>
      <c r="F19" s="30"/>
      <c r="G19" s="30"/>
      <c r="H19" s="30"/>
      <c r="I19" s="31"/>
    </row>
    <row r="20" spans="2:9" ht="12.75">
      <c r="B20" s="43"/>
      <c r="C20" s="34"/>
      <c r="D20" s="34"/>
      <c r="E20" s="34"/>
      <c r="F20" s="34"/>
      <c r="G20" s="34"/>
      <c r="H20" s="34"/>
      <c r="I20" s="35"/>
    </row>
  </sheetData>
  <sheetProtection password="BCD7" sheet="1" objects="1" scenarios="1"/>
  <printOptions/>
  <pageMargins left="0.75" right="0.75" top="1.16" bottom="1.28" header="0.5" footer="0.77"/>
  <pageSetup fitToHeight="1" fitToWidth="1" horizontalDpi="300" verticalDpi="300" orientation="landscape" scale="71" r:id="rId2"/>
  <headerFooter alignWithMargins="0">
    <oddFooter>&amp;LTamga Endüstriyel Kontrol Sistemleri
Tel: 90 322 4580018&amp;R&amp;D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G18"/>
  <sheetViews>
    <sheetView showGridLines="0" tabSelected="1" workbookViewId="0" topLeftCell="A1">
      <selection activeCell="C25" sqref="C25"/>
    </sheetView>
  </sheetViews>
  <sheetFormatPr defaultColWidth="9.140625" defaultRowHeight="12.75"/>
  <cols>
    <col min="1" max="2" width="9.140625" style="24" customWidth="1"/>
    <col min="3" max="3" width="18.7109375" style="24" bestFit="1" customWidth="1"/>
    <col min="4" max="4" width="11.421875" style="24" customWidth="1"/>
    <col min="5" max="5" width="11.140625" style="24" bestFit="1" customWidth="1"/>
    <col min="6" max="6" width="13.140625" style="24" customWidth="1"/>
    <col min="7" max="7" width="22.28125" style="24" customWidth="1"/>
    <col min="8" max="16384" width="9.140625" style="24" customWidth="1"/>
  </cols>
  <sheetData>
    <row r="4" spans="2:7" ht="27">
      <c r="B4" s="25" t="s">
        <v>145</v>
      </c>
      <c r="C4" s="26"/>
      <c r="D4" s="26"/>
      <c r="E4" s="27"/>
      <c r="F4" s="27"/>
      <c r="G4" s="28"/>
    </row>
    <row r="5" spans="2:7" ht="18.75">
      <c r="B5" s="29" t="s">
        <v>135</v>
      </c>
      <c r="C5" s="30"/>
      <c r="D5" s="30"/>
      <c r="E5" s="30"/>
      <c r="F5" s="30"/>
      <c r="G5" s="31"/>
    </row>
    <row r="6" spans="2:7" ht="15.75">
      <c r="B6" s="32" t="s">
        <v>136</v>
      </c>
      <c r="C6" s="30"/>
      <c r="D6" s="30"/>
      <c r="E6" s="30"/>
      <c r="F6" s="30"/>
      <c r="G6" s="31"/>
    </row>
    <row r="7" spans="2:7" ht="15.75">
      <c r="B7" s="33" t="s">
        <v>137</v>
      </c>
      <c r="C7" s="34"/>
      <c r="D7" s="34"/>
      <c r="E7" s="34"/>
      <c r="F7" s="34"/>
      <c r="G7" s="35"/>
    </row>
    <row r="8" spans="2:7" ht="12.75">
      <c r="B8" s="36"/>
      <c r="C8" s="30"/>
      <c r="D8" s="30"/>
      <c r="E8" s="30"/>
      <c r="F8" s="30"/>
      <c r="G8" s="31"/>
    </row>
    <row r="9" spans="2:7" ht="12.75">
      <c r="B9" s="36"/>
      <c r="C9" s="69" t="s">
        <v>146</v>
      </c>
      <c r="D9" s="70">
        <v>200</v>
      </c>
      <c r="E9" s="71" t="s">
        <v>0</v>
      </c>
      <c r="F9" s="72">
        <f>D9/25.4</f>
        <v>7.874015748031496</v>
      </c>
      <c r="G9" s="31" t="s">
        <v>147</v>
      </c>
    </row>
    <row r="10" spans="2:7" ht="12.75">
      <c r="B10" s="36"/>
      <c r="C10" s="69" t="s">
        <v>148</v>
      </c>
      <c r="D10" s="70">
        <v>45</v>
      </c>
      <c r="E10" s="71" t="s">
        <v>0</v>
      </c>
      <c r="F10" s="72">
        <f>D10/25.4</f>
        <v>1.7716535433070868</v>
      </c>
      <c r="G10" s="31" t="s">
        <v>147</v>
      </c>
    </row>
    <row r="11" spans="2:7" ht="12.75">
      <c r="B11" s="36"/>
      <c r="C11" s="73" t="s">
        <v>149</v>
      </c>
      <c r="D11" s="74">
        <f>F11*3.78541</f>
        <v>201.64358197709723</v>
      </c>
      <c r="E11" s="71" t="s">
        <v>150</v>
      </c>
      <c r="F11" s="75">
        <f>7.5*60*3.33*(F9/12-0.2*F10/12)*(F10/12)^1.5</f>
        <v>53.268624000332125</v>
      </c>
      <c r="G11" s="31" t="s">
        <v>151</v>
      </c>
    </row>
    <row r="12" spans="2:7" ht="12.75">
      <c r="B12" s="36"/>
      <c r="C12" s="30"/>
      <c r="D12" s="76">
        <f>D11*60/1000</f>
        <v>12.098614918625833</v>
      </c>
      <c r="E12" s="77" t="s">
        <v>152</v>
      </c>
      <c r="F12" s="30"/>
      <c r="G12" s="31"/>
    </row>
    <row r="13" spans="2:7" ht="12.75">
      <c r="B13" s="36"/>
      <c r="C13" s="30"/>
      <c r="D13" s="30"/>
      <c r="E13" s="30"/>
      <c r="F13" s="30"/>
      <c r="G13" s="31"/>
    </row>
    <row r="14" spans="2:7" ht="12.75">
      <c r="B14" s="36"/>
      <c r="C14" s="30"/>
      <c r="D14" s="30"/>
      <c r="E14" s="30"/>
      <c r="F14" s="30"/>
      <c r="G14" s="31"/>
    </row>
    <row r="15" spans="2:7" ht="12.75">
      <c r="B15" s="36"/>
      <c r="C15" s="30"/>
      <c r="D15" s="30"/>
      <c r="E15" s="30"/>
      <c r="F15" s="30"/>
      <c r="G15" s="31"/>
    </row>
    <row r="16" spans="2:7" ht="12.75">
      <c r="B16" s="36"/>
      <c r="C16" s="30"/>
      <c r="D16" s="30"/>
      <c r="E16" s="30"/>
      <c r="F16" s="30"/>
      <c r="G16" s="31"/>
    </row>
    <row r="17" spans="2:7" ht="12.75">
      <c r="B17" s="36"/>
      <c r="C17" s="30"/>
      <c r="D17" s="30"/>
      <c r="E17" s="30"/>
      <c r="F17" s="30"/>
      <c r="G17" s="31"/>
    </row>
    <row r="18" spans="2:7" ht="12.75">
      <c r="B18" s="43"/>
      <c r="C18" s="34"/>
      <c r="D18" s="34"/>
      <c r="E18" s="34"/>
      <c r="F18" s="34"/>
      <c r="G18" s="35"/>
    </row>
  </sheetData>
  <sheetProtection password="BCD7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BULUT</dc:creator>
  <cp:keywords/>
  <dc:description/>
  <cp:lastModifiedBy>Y_BASKURT</cp:lastModifiedBy>
  <cp:lastPrinted>2006-01-04T17:19:54Z</cp:lastPrinted>
  <dcterms:created xsi:type="dcterms:W3CDTF">2002-10-08T19:30:35Z</dcterms:created>
  <dcterms:modified xsi:type="dcterms:W3CDTF">2007-06-27T12:54:52Z</dcterms:modified>
  <cp:category/>
  <cp:version/>
  <cp:contentType/>
  <cp:contentStatus/>
</cp:coreProperties>
</file>